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9230" windowHeight="5955" tabRatio="797" activeTab="0"/>
  </bookViews>
  <sheets>
    <sheet name="基本情報" sheetId="1" r:id="rId1"/>
    <sheet name="基本情報シート" sheetId="2" r:id="rId2"/>
  </sheets>
  <definedNames>
    <definedName name="_xlnm.Print_Area" localSheetId="0">'基本情報'!$A$1:$BU$275</definedName>
    <definedName name="_xlnm.Print_Area" localSheetId="1">'基本情報シート'!$A$1:$U$34</definedName>
    <definedName name="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が">#REF!</definedName>
    <definedName name="き">#REF!</definedName>
    <definedName name="ぎ">#REF!</definedName>
    <definedName name="く">#REF!</definedName>
    <definedName name="ぐ">#REF!</definedName>
    <definedName name="け">#REF!</definedName>
    <definedName name="げ">#REF!</definedName>
    <definedName name="こ">#REF!</definedName>
    <definedName name="ご">#REF!</definedName>
    <definedName name="さ">#REF!</definedName>
    <definedName name="ざ">#REF!</definedName>
    <definedName name="し">#REF!</definedName>
    <definedName name="じ">#REF!</definedName>
    <definedName name="す">#REF!</definedName>
    <definedName name="ず">#REF!</definedName>
    <definedName name="せ">#REF!</definedName>
    <definedName name="ぜ">#REF!</definedName>
    <definedName name="そ">#REF!</definedName>
    <definedName name="ぞ">#REF!</definedName>
    <definedName name="その他">#REF!</definedName>
    <definedName name="た">#REF!</definedName>
    <definedName name="だ">#REF!</definedName>
    <definedName name="ち">#REF!</definedName>
    <definedName name="ぢ">#REF!</definedName>
    <definedName name="つ">#REF!</definedName>
    <definedName name="づ">#REF!</definedName>
    <definedName name="て">#REF!</definedName>
    <definedName name="で">#REF!</definedName>
    <definedName name="と">#REF!</definedName>
    <definedName name="ど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#REF!</definedName>
    <definedName name="ば">#REF!</definedName>
    <definedName name="ひ">#REF!</definedName>
    <definedName name="び">#REF!</definedName>
    <definedName name="ふ">#REF!</definedName>
    <definedName name="へ">#REF!</definedName>
    <definedName name="ほ">#REF!</definedName>
    <definedName name="ま">#REF!</definedName>
    <definedName name="み">#REF!</definedName>
    <definedName name="む">#REF!</definedName>
    <definedName name="め">#REF!</definedName>
    <definedName name="も">#REF!</definedName>
    <definedName name="や">#REF!</definedName>
    <definedName name="ゆ">#REF!</definedName>
    <definedName name="よ">#REF!</definedName>
    <definedName name="ら">#REF!</definedName>
    <definedName name="り">#REF!</definedName>
    <definedName name="る">#REF!</definedName>
    <definedName name="れ">#REF!</definedName>
    <definedName name="ろ">#REF!</definedName>
    <definedName name="わ">#REF!</definedName>
    <definedName name="を">#REF!</definedName>
    <definedName name="ん">#REF!</definedName>
    <definedName name="医療">#REF!</definedName>
    <definedName name="高齢者福祉">#REF!</definedName>
    <definedName name="児童福祉">#REF!</definedName>
    <definedName name="障がい者福祉">#REF!</definedName>
    <definedName name="生活保護・低所得者">#REF!</definedName>
  </definedNames>
  <calcPr fullCalcOnLoad="1"/>
</workbook>
</file>

<file path=xl/sharedStrings.xml><?xml version="1.0" encoding="utf-8"?>
<sst xmlns="http://schemas.openxmlformats.org/spreadsheetml/2006/main" count="201" uniqueCount="185">
  <si>
    <t>●</t>
  </si>
  <si>
    <r>
      <t>法人の種類</t>
    </r>
    <r>
      <rPr>
        <b/>
        <sz val="9"/>
        <rFont val="ＭＳ Ｐゴシック"/>
        <family val="3"/>
      </rPr>
      <t>を１つ選択してください。</t>
    </r>
  </si>
  <si>
    <t>〒</t>
  </si>
  <si>
    <t>－</t>
  </si>
  <si>
    <t>社会福祉法人</t>
  </si>
  <si>
    <t>医療法人</t>
  </si>
  <si>
    <t>医療法人社団</t>
  </si>
  <si>
    <t>NPO法人</t>
  </si>
  <si>
    <t>社団法人</t>
  </si>
  <si>
    <t>有限会社（前有）</t>
  </si>
  <si>
    <t>有限会社（後有）</t>
  </si>
  <si>
    <t>Q.1</t>
  </si>
  <si>
    <t>Q.2</t>
  </si>
  <si>
    <t>Q.3</t>
  </si>
  <si>
    <t>Q.4</t>
  </si>
  <si>
    <t>Q.5</t>
  </si>
  <si>
    <t>《ご入力に当たって～必ずご確認ください～》</t>
  </si>
  <si>
    <t>　【ステップ１】法人情報の登録</t>
  </si>
  <si>
    <t>法人の種類</t>
  </si>
  <si>
    <t>郵便番号</t>
  </si>
  <si>
    <t>名</t>
  </si>
  <si>
    <t>電車</t>
  </si>
  <si>
    <t>路線バス</t>
  </si>
  <si>
    <t>徒歩</t>
  </si>
  <si>
    <t>バスに乗り換え</t>
  </si>
  <si>
    <t>車</t>
  </si>
  <si>
    <t>駐車場なし</t>
  </si>
  <si>
    <t>有料駐車場あり</t>
  </si>
  <si>
    <t>無料駐車場あり</t>
  </si>
  <si>
    <t>財団法人</t>
  </si>
  <si>
    <t>社会医療法人</t>
  </si>
  <si>
    <t>法人の紹介文（120文字以内）</t>
  </si>
  <si>
    <r>
      <t>法人名（漢字）</t>
    </r>
    <r>
      <rPr>
        <b/>
        <sz val="9"/>
        <color indexed="10"/>
        <rFont val="ＭＳ Ｐゴシック"/>
        <family val="3"/>
      </rPr>
      <t>　※法人の種類は入力しないでください</t>
    </r>
  </si>
  <si>
    <t>①（市区町村名）</t>
  </si>
  <si>
    <r>
      <t>法人所在地</t>
    </r>
    <r>
      <rPr>
        <b/>
        <sz val="9"/>
        <rFont val="ＭＳ Ｐゴシック"/>
        <family val="3"/>
      </rPr>
      <t>を入力してください。
※数字は</t>
    </r>
    <r>
      <rPr>
        <b/>
        <u val="single"/>
        <sz val="9"/>
        <color indexed="10"/>
        <rFont val="ＭＳ Ｐゴシック"/>
        <family val="3"/>
      </rPr>
      <t>すべて半角</t>
    </r>
    <r>
      <rPr>
        <b/>
        <sz val="9"/>
        <rFont val="ＭＳ Ｐゴシック"/>
        <family val="3"/>
      </rPr>
      <t>で入力してください。
「①（市区町村名）」は、</t>
    </r>
    <r>
      <rPr>
        <b/>
        <u val="single"/>
        <sz val="9"/>
        <color indexed="10"/>
        <rFont val="ＭＳ Ｐゴシック"/>
        <family val="3"/>
      </rPr>
      <t>都道府県を省略して</t>
    </r>
    <r>
      <rPr>
        <b/>
        <sz val="9"/>
        <rFont val="ＭＳ Ｐゴシック"/>
        <family val="3"/>
      </rPr>
      <t>入力してください。
「②（町名・番地まで）」の番地については、</t>
    </r>
    <r>
      <rPr>
        <b/>
        <u val="single"/>
        <sz val="9"/>
        <color indexed="10"/>
        <rFont val="ＭＳ Ｐゴシック"/>
        <family val="3"/>
      </rPr>
      <t>－（ハイフン）</t>
    </r>
    <r>
      <rPr>
        <b/>
        <sz val="9"/>
        <rFont val="ＭＳ Ｐゴシック"/>
        <family val="3"/>
      </rPr>
      <t>で表記してください。</t>
    </r>
  </si>
  <si>
    <t>②（町名・番地まで）</t>
  </si>
  <si>
    <t>③（建物・マンション名）</t>
  </si>
  <si>
    <t>【ステップ２】加算情報　介護</t>
  </si>
  <si>
    <t>【ステップ３】加算情報　予防</t>
  </si>
  <si>
    <t>【ステップ４】事業所の特徴・その他</t>
  </si>
  <si>
    <t>【ステップ１】事業者基本情報の登録</t>
  </si>
  <si>
    <t>事業者名（漢字）</t>
  </si>
  <si>
    <r>
      <t>電話番号・ＦＡＸ番号</t>
    </r>
    <r>
      <rPr>
        <b/>
        <sz val="9"/>
        <rFont val="ＭＳ Ｐゴシック"/>
        <family val="3"/>
      </rPr>
      <t>を、入力してください。
※すべて半角で入力してください。　　　　　　　　　　　　　　　「市外局番から入力して下さい。間は</t>
    </r>
    <r>
      <rPr>
        <b/>
        <u val="single"/>
        <sz val="9"/>
        <color indexed="10"/>
        <rFont val="ＭＳ Ｐゴシック"/>
        <family val="3"/>
      </rPr>
      <t>－（ハイフン）</t>
    </r>
    <r>
      <rPr>
        <b/>
        <sz val="9"/>
        <rFont val="ＭＳ Ｐゴシック"/>
        <family val="3"/>
      </rPr>
      <t>で表記してください。　　　　　　　　　　　　　　　　　　　　　　　　　　　　　　　</t>
    </r>
    <r>
      <rPr>
        <sz val="8"/>
        <rFont val="ＭＳ Ｐゴシック"/>
        <family val="3"/>
      </rPr>
      <t>〈例〉
072-996-0026</t>
    </r>
  </si>
  <si>
    <t>電話番号</t>
  </si>
  <si>
    <t>ＦＡＸ</t>
  </si>
  <si>
    <t>ホームページ アドレス</t>
  </si>
  <si>
    <r>
      <t>法人のホームページアドレス（半角）</t>
    </r>
    <r>
      <rPr>
        <b/>
        <sz val="9"/>
        <rFont val="ＭＳ Ｐゴシック"/>
        <family val="3"/>
      </rPr>
      <t xml:space="preserve">を入力してください
</t>
    </r>
    <r>
      <rPr>
        <b/>
        <sz val="9"/>
        <color indexed="10"/>
        <rFont val="ＭＳ Ｐゴシック"/>
        <family val="3"/>
      </rPr>
      <t>（任意）</t>
    </r>
    <r>
      <rPr>
        <b/>
        <sz val="9"/>
        <rFont val="ＭＳ Ｐゴシック"/>
        <family val="3"/>
      </rPr>
      <t xml:space="preserve">。
</t>
    </r>
  </si>
  <si>
    <t>担当者名</t>
  </si>
  <si>
    <r>
      <t>担当者名</t>
    </r>
    <r>
      <rPr>
        <b/>
        <sz val="9"/>
        <rFont val="ＭＳ Ｐゴシック"/>
        <family val="3"/>
      </rPr>
      <t xml:space="preserve">を入力してください。
</t>
    </r>
  </si>
  <si>
    <t>①</t>
  </si>
  <si>
    <t>②</t>
  </si>
  <si>
    <r>
      <t>ｍａｉｌアドレス（半角）</t>
    </r>
    <r>
      <rPr>
        <b/>
        <sz val="9"/>
        <rFont val="ＭＳ Ｐゴシック"/>
        <family val="3"/>
      </rPr>
      <t xml:space="preserve">を入力してください
</t>
    </r>
    <r>
      <rPr>
        <b/>
        <sz val="9"/>
        <color indexed="10"/>
        <rFont val="ＭＳ Ｐゴシック"/>
        <family val="3"/>
      </rPr>
      <t>（任意）</t>
    </r>
    <r>
      <rPr>
        <b/>
        <sz val="9"/>
        <rFont val="ＭＳ Ｐゴシック"/>
        <family val="3"/>
      </rPr>
      <t xml:space="preserve">。
</t>
    </r>
  </si>
  <si>
    <t>ｍａｉｌ アドレス</t>
  </si>
  <si>
    <r>
      <t>営業日</t>
    </r>
    <r>
      <rPr>
        <b/>
        <sz val="9"/>
        <rFont val="ＭＳ Ｐゴシック"/>
        <family val="3"/>
      </rPr>
      <t>を入力してください</t>
    </r>
    <r>
      <rPr>
        <b/>
        <sz val="9"/>
        <rFont val="ＭＳ Ｐゴシック"/>
        <family val="3"/>
      </rPr>
      <t xml:space="preserve">。
</t>
    </r>
  </si>
  <si>
    <t>営業日</t>
  </si>
  <si>
    <r>
      <t>営業時間</t>
    </r>
    <r>
      <rPr>
        <b/>
        <sz val="9"/>
        <rFont val="ＭＳ Ｐゴシック"/>
        <family val="3"/>
      </rPr>
      <t xml:space="preserve">を入力してください。
</t>
    </r>
  </si>
  <si>
    <t>営業時間</t>
  </si>
  <si>
    <r>
      <t>サービス提供地域</t>
    </r>
    <r>
      <rPr>
        <b/>
        <sz val="9"/>
        <rFont val="ＭＳ Ｐゴシック"/>
        <family val="3"/>
      </rPr>
      <t xml:space="preserve">を入力してください。
</t>
    </r>
  </si>
  <si>
    <t>サービス提供地域</t>
  </si>
  <si>
    <r>
      <t>定員</t>
    </r>
    <r>
      <rPr>
        <b/>
        <sz val="9"/>
        <rFont val="ＭＳ Ｐゴシック"/>
        <family val="3"/>
      </rPr>
      <t>を入力してください。　　　　　　　　　　　　　　　　　　　　　　　※すべて</t>
    </r>
    <r>
      <rPr>
        <b/>
        <u val="single"/>
        <sz val="9"/>
        <color indexed="10"/>
        <rFont val="ＭＳ Ｐゴシック"/>
        <family val="3"/>
      </rPr>
      <t>半角</t>
    </r>
    <r>
      <rPr>
        <b/>
        <sz val="9"/>
        <rFont val="ＭＳ Ｐゴシック"/>
        <family val="3"/>
      </rPr>
      <t>で入力してください。</t>
    </r>
  </si>
  <si>
    <t>定員</t>
  </si>
  <si>
    <r>
      <t>食費</t>
    </r>
    <r>
      <rPr>
        <b/>
        <sz val="9"/>
        <rFont val="ＭＳ Ｐゴシック"/>
        <family val="3"/>
      </rPr>
      <t>を入力してください。　　　　　　　　　　　　　　　　　　　　　　　※すべて</t>
    </r>
    <r>
      <rPr>
        <b/>
        <u val="single"/>
        <sz val="9"/>
        <color indexed="10"/>
        <rFont val="ＭＳ Ｐゴシック"/>
        <family val="3"/>
      </rPr>
      <t>半角</t>
    </r>
    <r>
      <rPr>
        <b/>
        <sz val="9"/>
        <rFont val="ＭＳ Ｐゴシック"/>
        <family val="3"/>
      </rPr>
      <t>で入力してください。</t>
    </r>
  </si>
  <si>
    <t>食費</t>
  </si>
  <si>
    <t>円／１食</t>
  </si>
  <si>
    <t>　【ステップ２】加算情報　介護の登録</t>
  </si>
  <si>
    <r>
      <t>施設等の区分</t>
    </r>
    <r>
      <rPr>
        <b/>
        <sz val="9"/>
        <rFont val="ＭＳ Ｐゴシック"/>
        <family val="3"/>
      </rPr>
      <t>を１つ選択してください。</t>
    </r>
  </si>
  <si>
    <t>施設等の種類</t>
  </si>
  <si>
    <r>
      <t>時間延長サービス区分</t>
    </r>
    <r>
      <rPr>
        <b/>
        <sz val="9"/>
        <rFont val="ＭＳ Ｐゴシック"/>
        <family val="3"/>
      </rPr>
      <t>を１つ選択してください。</t>
    </r>
  </si>
  <si>
    <t>時間延長サービス</t>
  </si>
  <si>
    <r>
      <t>対応可能時間帯区分</t>
    </r>
    <r>
      <rPr>
        <b/>
        <sz val="9"/>
        <rFont val="ＭＳ Ｐゴシック"/>
        <family val="3"/>
      </rPr>
      <t>を選んで下さい。</t>
    </r>
  </si>
  <si>
    <r>
      <t>平均の時間帯区分</t>
    </r>
    <r>
      <rPr>
        <b/>
        <sz val="9"/>
        <rFont val="ＭＳ Ｐゴシック"/>
        <family val="3"/>
      </rPr>
      <t>を１つ選択してください。</t>
    </r>
  </si>
  <si>
    <t>平均の時間帯区分</t>
  </si>
  <si>
    <r>
      <t>口腔機能向上加算</t>
    </r>
    <r>
      <rPr>
        <b/>
        <sz val="9"/>
        <rFont val="ＭＳ Ｐゴシック"/>
        <family val="3"/>
      </rPr>
      <t>を入力してください。</t>
    </r>
  </si>
  <si>
    <t>口腔機能向上加算</t>
  </si>
  <si>
    <r>
      <t>栄養改善加算</t>
    </r>
    <r>
      <rPr>
        <b/>
        <sz val="9"/>
        <rFont val="ＭＳ Ｐゴシック"/>
        <family val="3"/>
      </rPr>
      <t>を入力してください。</t>
    </r>
  </si>
  <si>
    <t>栄養改善加算</t>
  </si>
  <si>
    <t>対応可能時間帯区分（複数チェック可）</t>
  </si>
  <si>
    <r>
      <t>サービス提供体制強化加算</t>
    </r>
    <r>
      <rPr>
        <b/>
        <sz val="9"/>
        <rFont val="ＭＳ Ｐゴシック"/>
        <family val="3"/>
      </rPr>
      <t>を入力してください。</t>
    </r>
  </si>
  <si>
    <t>サービス提供体制強化加算</t>
  </si>
  <si>
    <r>
      <t>若年性認知症利用者受入加算</t>
    </r>
    <r>
      <rPr>
        <b/>
        <sz val="9"/>
        <rFont val="ＭＳ Ｐゴシック"/>
        <family val="3"/>
      </rPr>
      <t>を入力してください。</t>
    </r>
  </si>
  <si>
    <t>若年性認知症加算</t>
  </si>
  <si>
    <r>
      <t>介護職員処遇改善加算</t>
    </r>
    <r>
      <rPr>
        <b/>
        <sz val="9"/>
        <rFont val="ＭＳ Ｐゴシック"/>
        <family val="3"/>
      </rPr>
      <t>を入力してください。</t>
    </r>
  </si>
  <si>
    <t>介護職員処遇加算</t>
  </si>
  <si>
    <t>Q.6</t>
  </si>
  <si>
    <t>Q.7</t>
  </si>
  <si>
    <t>Q.8</t>
  </si>
  <si>
    <t>Q.9</t>
  </si>
  <si>
    <t>Q.10</t>
  </si>
  <si>
    <t>Q.11</t>
  </si>
  <si>
    <t>Q.12</t>
  </si>
  <si>
    <t>事業所番号</t>
  </si>
  <si>
    <t>住所</t>
  </si>
  <si>
    <t>電話</t>
  </si>
  <si>
    <t>営業日</t>
  </si>
  <si>
    <t>営業時間</t>
  </si>
  <si>
    <t>サービス提供地域</t>
  </si>
  <si>
    <t>定員</t>
  </si>
  <si>
    <t>食費</t>
  </si>
  <si>
    <t>施設等の区分</t>
  </si>
  <si>
    <t>時間延長サービス体制</t>
  </si>
  <si>
    <t>対応可能時間帯区分</t>
  </si>
  <si>
    <t>平均の時間帯区分</t>
  </si>
  <si>
    <t>口腔機能向上加算</t>
  </si>
  <si>
    <t>栄養改善加算</t>
  </si>
  <si>
    <t>サービス提供体制強化加算</t>
  </si>
  <si>
    <t>若年性認知症利用者受入加算</t>
  </si>
  <si>
    <t>介護職員処遇改善加算</t>
  </si>
  <si>
    <t>加算要件（予防）</t>
  </si>
  <si>
    <t>運動器機能向上加算</t>
  </si>
  <si>
    <t>選択的サービス複数実施加算</t>
  </si>
  <si>
    <t>事業所評価加算</t>
  </si>
  <si>
    <t>事業所の特徴・その他</t>
  </si>
  <si>
    <t>ＦＡＸ</t>
  </si>
  <si>
    <t>ＵＲＬ</t>
  </si>
  <si>
    <t>ｍａｉｌ</t>
  </si>
  <si>
    <t>Q.13</t>
  </si>
  <si>
    <t>Q.14</t>
  </si>
  <si>
    <t>Q.15</t>
  </si>
  <si>
    <t>Q.16</t>
  </si>
  <si>
    <t>Q.17</t>
  </si>
  <si>
    <t>Q.18</t>
  </si>
  <si>
    <t>Q.19</t>
  </si>
  <si>
    <t>Q.20</t>
  </si>
  <si>
    <t>　【ステップ３】加算情報　予防の登録</t>
  </si>
  <si>
    <r>
      <t>運動器機能向上加算</t>
    </r>
    <r>
      <rPr>
        <b/>
        <sz val="9"/>
        <rFont val="ＭＳ Ｐゴシック"/>
        <family val="3"/>
      </rPr>
      <t>を入力してください。</t>
    </r>
  </si>
  <si>
    <t>運動器機能向上加算</t>
  </si>
  <si>
    <r>
      <t>選択的サービス複数実施加算</t>
    </r>
    <r>
      <rPr>
        <b/>
        <sz val="9"/>
        <rFont val="ＭＳ Ｐゴシック"/>
        <family val="3"/>
      </rPr>
      <t>を入力してください。</t>
    </r>
  </si>
  <si>
    <t>選択的サービス複数実施加算</t>
  </si>
  <si>
    <r>
      <t>事業所評価加算</t>
    </r>
    <r>
      <rPr>
        <b/>
        <sz val="9"/>
        <rFont val="ＭＳ Ｐゴシック"/>
        <family val="3"/>
      </rPr>
      <t>を入力してください。</t>
    </r>
  </si>
  <si>
    <t>事業所評価加算</t>
  </si>
  <si>
    <t>　【ステップ４】事業所の特徴・その他</t>
  </si>
  <si>
    <r>
      <t>事業所の特徴やその他</t>
    </r>
    <r>
      <rPr>
        <b/>
        <sz val="9"/>
        <rFont val="ＭＳ Ｐゴシック"/>
        <family val="3"/>
      </rPr>
      <t>をご記入ください。　　　　　　　　　　　自由に入力してください（120文字以内）。</t>
    </r>
  </si>
  <si>
    <t>法人名</t>
  </si>
  <si>
    <t>事業者番号（半角）</t>
  </si>
  <si>
    <t>担当者</t>
  </si>
  <si>
    <t>加算要件　（介護）</t>
  </si>
  <si>
    <r>
      <t>本シートは、入力データが自動処理されます。</t>
    </r>
    <r>
      <rPr>
        <b/>
        <sz val="10"/>
        <color indexed="10"/>
        <rFont val="ＭＳ Ｐゴシック"/>
        <family val="3"/>
      </rPr>
      <t>様式は絶対に変更しないでください！</t>
    </r>
  </si>
  <si>
    <t>事業所名</t>
  </si>
  <si>
    <t>記入シートへ</t>
  </si>
  <si>
    <r>
      <t>法人名</t>
    </r>
    <r>
      <rPr>
        <b/>
        <sz val="9"/>
        <rFont val="ＭＳ Ｐゴシック"/>
        <family val="3"/>
      </rPr>
      <t>を入力してください。Q.1で回答した</t>
    </r>
    <r>
      <rPr>
        <b/>
        <u val="single"/>
        <sz val="9"/>
        <color indexed="10"/>
        <rFont val="ＭＳ Ｐゴシック"/>
        <family val="3"/>
      </rPr>
      <t>「法人の種類」は、入力しないでください</t>
    </r>
    <r>
      <rPr>
        <b/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〈例〉
・「社会福祉法人ABC福祉会」 ⇒ 「</t>
    </r>
    <r>
      <rPr>
        <u val="single"/>
        <sz val="8"/>
        <rFont val="ＭＳ Ｐゴシック"/>
        <family val="3"/>
      </rPr>
      <t>ABC福祉会</t>
    </r>
    <r>
      <rPr>
        <sz val="8"/>
        <rFont val="ＭＳ Ｐゴシック"/>
        <family val="3"/>
      </rPr>
      <t>」とだけ入力
・「XYZ株式会社」 ⇒ 「</t>
    </r>
    <r>
      <rPr>
        <u val="single"/>
        <sz val="8"/>
        <rFont val="ＭＳ Ｐゴシック"/>
        <family val="3"/>
      </rPr>
      <t>XYZ</t>
    </r>
    <r>
      <rPr>
        <sz val="8"/>
        <rFont val="ＭＳ Ｐゴシック"/>
        <family val="3"/>
      </rPr>
      <t>」とだけ入力</t>
    </r>
  </si>
  <si>
    <t>法人名（フリガナ）　全角</t>
  </si>
  <si>
    <t>事業者名（フリガナ）　全角</t>
  </si>
  <si>
    <t>八尾市介護保険事業者連絡協議会　居宅サービス部会　通所グループ　(通所リハ用）</t>
  </si>
  <si>
    <r>
      <t>理学療法士等体制強化加算</t>
    </r>
    <r>
      <rPr>
        <b/>
        <sz val="9"/>
        <rFont val="ＭＳ Ｐゴシック"/>
        <family val="3"/>
      </rPr>
      <t>を入力してください。</t>
    </r>
  </si>
  <si>
    <t>理学療法士等体制強化加算</t>
  </si>
  <si>
    <r>
      <t>入浴介助体制加算</t>
    </r>
    <r>
      <rPr>
        <b/>
        <sz val="9"/>
        <rFont val="ＭＳ Ｐゴシック"/>
        <family val="3"/>
      </rPr>
      <t>を入力してください。</t>
    </r>
  </si>
  <si>
    <r>
      <t>訪問指導等加算</t>
    </r>
    <r>
      <rPr>
        <b/>
        <sz val="9"/>
        <rFont val="ＭＳ Ｐゴシック"/>
        <family val="3"/>
      </rPr>
      <t>を入力してください。</t>
    </r>
  </si>
  <si>
    <t>入浴介助体制加算</t>
  </si>
  <si>
    <t>訪問指導等加算</t>
  </si>
  <si>
    <r>
      <t>リハビリテーションマネジメント加算</t>
    </r>
    <r>
      <rPr>
        <b/>
        <sz val="9"/>
        <rFont val="ＭＳ Ｐゴシック"/>
        <family val="3"/>
      </rPr>
      <t>を入力してください。</t>
    </r>
  </si>
  <si>
    <r>
      <t>短期集中リハビリテーション実施加算</t>
    </r>
    <r>
      <rPr>
        <b/>
        <sz val="9"/>
        <rFont val="ＭＳ Ｐゴシック"/>
        <family val="3"/>
      </rPr>
      <t>を入力してください。</t>
    </r>
  </si>
  <si>
    <r>
      <t>重度療養管理加算</t>
    </r>
    <r>
      <rPr>
        <b/>
        <sz val="9"/>
        <rFont val="ＭＳ Ｐゴシック"/>
        <family val="3"/>
      </rPr>
      <t>を入力してください。</t>
    </r>
  </si>
  <si>
    <r>
      <t>認知症短期集中リハビリテーション実施加算</t>
    </r>
    <r>
      <rPr>
        <b/>
        <sz val="9"/>
        <rFont val="ＭＳ Ｐゴシック"/>
        <family val="3"/>
      </rPr>
      <t>を入力してください。</t>
    </r>
  </si>
  <si>
    <r>
      <t>個別リハビリテーション実施加算</t>
    </r>
    <r>
      <rPr>
        <b/>
        <sz val="9"/>
        <rFont val="ＭＳ Ｐゴシック"/>
        <family val="3"/>
      </rPr>
      <t>を入力してください。</t>
    </r>
  </si>
  <si>
    <t>リハビリテーションマネジメント加算</t>
  </si>
  <si>
    <t>短期集中リハビリテーション実施加算</t>
  </si>
  <si>
    <t>重度療養管理加算</t>
  </si>
  <si>
    <t>個別リハビリテーション実施加算</t>
  </si>
  <si>
    <t>認知症短期集中リハビリテーション実施加算</t>
  </si>
  <si>
    <t>Q.21</t>
  </si>
  <si>
    <t>Q.22</t>
  </si>
  <si>
    <t>Q.23</t>
  </si>
  <si>
    <t>Q.24</t>
  </si>
  <si>
    <t>Q.25</t>
  </si>
  <si>
    <t>Q.26</t>
  </si>
  <si>
    <t>Q.27</t>
  </si>
  <si>
    <t>Q.28</t>
  </si>
  <si>
    <t>Q.29</t>
  </si>
  <si>
    <t>Q.30</t>
  </si>
  <si>
    <t>Q.31</t>
  </si>
  <si>
    <t>Q.32</t>
  </si>
  <si>
    <t>Q.33</t>
  </si>
  <si>
    <t>Q.34</t>
  </si>
  <si>
    <t>Q.35</t>
  </si>
  <si>
    <t>Q.37</t>
  </si>
  <si>
    <t>Q.36</t>
  </si>
  <si>
    <t>Q.38</t>
  </si>
  <si>
    <t>入浴介助体制</t>
  </si>
  <si>
    <t>理学療法士等体制強化加算</t>
  </si>
  <si>
    <t>訪問指導加算</t>
  </si>
  <si>
    <t>リハビリテーションマネジメント加算</t>
  </si>
  <si>
    <t>短期集中リハビリテーション実施加算</t>
  </si>
  <si>
    <t>個別リハビリテーション実施加算</t>
  </si>
  <si>
    <t>認知症短期集中リハビリテーション実施加算</t>
  </si>
  <si>
    <t>重度療養管理加算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</si>
</sst>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P.&quot;#"/>
    <numFmt numFmtId="177" formatCode="#,##0_ "/>
    <numFmt numFmtId="178" formatCode="0.00_ "/>
    <numFmt numFmtId="179" formatCode="#,##0_);[Red]\(#,##0\)"/>
    <numFmt numFmtId="180" formatCode="&quot;PR冊子P.&quot;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0"/>
      <color indexed="47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8"/>
      <name val="ＭＳ Ｐゴシック"/>
      <family val="3"/>
    </font>
    <font>
      <b/>
      <u val="single"/>
      <sz val="9"/>
      <color indexed="17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47"/>
      <name val="ＭＳ Ｐゴシック"/>
      <family val="3"/>
    </font>
    <font>
      <sz val="6"/>
      <color indexed="10"/>
      <name val="ＭＳ Ｐゴシック"/>
      <family val="3"/>
    </font>
    <font>
      <sz val="6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8"/>
      <name val="MS UI Gothic"/>
      <family val="3"/>
    </font>
    <font>
      <sz val="12.65"/>
      <name val="ＭＳ Ｐゴシック"/>
      <family val="3"/>
    </font>
    <font>
      <sz val="16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30"/>
      <name val="ＭＳ Ｐゴシック"/>
      <family val="3"/>
    </font>
    <font>
      <b/>
      <u val="single"/>
      <sz val="16"/>
      <color indexed="30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slantDashDot"/>
      <top/>
      <bottom/>
    </border>
    <border>
      <left style="slantDashDot"/>
      <right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ck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 style="thin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n"/>
      <bottom style="thick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24" borderId="0" xfId="0" applyFont="1" applyFill="1" applyBorder="1" applyAlignment="1">
      <alignment vertical="top" wrapText="1"/>
    </xf>
    <xf numFmtId="0" fontId="20" fillId="21" borderId="0" xfId="0" applyFont="1" applyFill="1" applyBorder="1" applyAlignment="1">
      <alignment vertical="center"/>
    </xf>
    <xf numFmtId="0" fontId="23" fillId="21" borderId="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top" wrapText="1"/>
    </xf>
    <xf numFmtId="0" fontId="32" fillId="24" borderId="11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center" wrapText="1"/>
    </xf>
    <xf numFmtId="0" fontId="21" fillId="24" borderId="0" xfId="43" applyFont="1" applyFill="1" applyBorder="1" applyAlignment="1" applyProtection="1">
      <alignment vertical="center" wrapText="1"/>
      <protection/>
    </xf>
    <xf numFmtId="0" fontId="31" fillId="24" borderId="12" xfId="0" applyFont="1" applyFill="1" applyBorder="1" applyAlignment="1">
      <alignment vertical="top" wrapText="1"/>
    </xf>
    <xf numFmtId="0" fontId="31" fillId="24" borderId="13" xfId="0" applyFont="1" applyFill="1" applyBorder="1" applyAlignment="1">
      <alignment vertical="top" wrapText="1"/>
    </xf>
    <xf numFmtId="0" fontId="31" fillId="24" borderId="14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20" fillId="21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2" fillId="21" borderId="0" xfId="0" applyFont="1" applyFill="1" applyBorder="1" applyAlignment="1">
      <alignment horizontal="left" vertical="center"/>
    </xf>
    <xf numFmtId="0" fontId="25" fillId="24" borderId="0" xfId="43" applyFont="1" applyFill="1" applyBorder="1" applyAlignment="1" applyProtection="1">
      <alignment horizontal="center" vertical="center" wrapText="1"/>
      <protection/>
    </xf>
    <xf numFmtId="0" fontId="31" fillId="21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23" fillId="21" borderId="0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25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31" fillId="26" borderId="18" xfId="0" applyFont="1" applyFill="1" applyBorder="1" applyAlignment="1">
      <alignment horizontal="left" vertical="center"/>
    </xf>
    <xf numFmtId="0" fontId="36" fillId="2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20" fillId="2" borderId="19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20" fillId="2" borderId="21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shrinkToFit="1"/>
    </xf>
    <xf numFmtId="0" fontId="20" fillId="2" borderId="16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horizontal="left" vertical="center" shrinkToFit="1"/>
    </xf>
    <xf numFmtId="0" fontId="31" fillId="2" borderId="24" xfId="0" applyFont="1" applyFill="1" applyBorder="1" applyAlignment="1">
      <alignment vertical="center"/>
    </xf>
    <xf numFmtId="0" fontId="31" fillId="2" borderId="25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31" fillId="2" borderId="19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20" xfId="0" applyFont="1" applyFill="1" applyBorder="1" applyAlignment="1">
      <alignment horizontal="left" vertical="center"/>
    </xf>
    <xf numFmtId="0" fontId="31" fillId="2" borderId="21" xfId="0" applyFont="1" applyFill="1" applyBorder="1" applyAlignment="1">
      <alignment horizontal="left" vertical="center"/>
    </xf>
    <xf numFmtId="0" fontId="31" fillId="2" borderId="22" xfId="0" applyFont="1" applyFill="1" applyBorder="1" applyAlignment="1">
      <alignment horizontal="left" vertical="center"/>
    </xf>
    <xf numFmtId="0" fontId="31" fillId="2" borderId="23" xfId="0" applyFont="1" applyFill="1" applyBorder="1" applyAlignment="1">
      <alignment horizontal="left" vertical="center"/>
    </xf>
    <xf numFmtId="0" fontId="31" fillId="2" borderId="19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shrinkToFit="1"/>
    </xf>
    <xf numFmtId="0" fontId="46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20" fillId="2" borderId="22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20" borderId="26" xfId="43" applyFill="1" applyBorder="1" applyAlignment="1" applyProtection="1">
      <alignment vertical="center"/>
      <protection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7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32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7" fillId="0" borderId="42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44" fillId="0" borderId="3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27" xfId="0" applyFont="1" applyBorder="1" applyAlignment="1">
      <alignment horizontal="left"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20" fillId="26" borderId="51" xfId="0" applyFont="1" applyFill="1" applyBorder="1" applyAlignment="1">
      <alignment horizontal="center" vertical="center"/>
    </xf>
    <xf numFmtId="0" fontId="0" fillId="26" borderId="23" xfId="0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6" borderId="51" xfId="0" applyFont="1" applyFill="1" applyBorder="1" applyAlignment="1">
      <alignment horizontal="left" vertical="center"/>
    </xf>
    <xf numFmtId="0" fontId="0" fillId="26" borderId="24" xfId="0" applyFill="1" applyBorder="1" applyAlignment="1">
      <alignment horizontal="left" vertical="center"/>
    </xf>
    <xf numFmtId="0" fontId="0" fillId="26" borderId="25" xfId="0" applyFill="1" applyBorder="1" applyAlignment="1">
      <alignment horizontal="left" vertical="center"/>
    </xf>
    <xf numFmtId="0" fontId="0" fillId="26" borderId="21" xfId="0" applyFill="1" applyBorder="1" applyAlignment="1">
      <alignment horizontal="left" vertical="center"/>
    </xf>
    <xf numFmtId="0" fontId="0" fillId="26" borderId="22" xfId="0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46" fillId="26" borderId="51" xfId="0" applyFont="1" applyFill="1" applyBorder="1" applyAlignment="1">
      <alignment vertical="center"/>
    </xf>
    <xf numFmtId="0" fontId="20" fillId="26" borderId="24" xfId="0" applyFont="1" applyFill="1" applyBorder="1" applyAlignment="1">
      <alignment vertical="center"/>
    </xf>
    <xf numFmtId="0" fontId="20" fillId="26" borderId="25" xfId="0" applyFont="1" applyFill="1" applyBorder="1" applyAlignment="1">
      <alignment vertical="center"/>
    </xf>
    <xf numFmtId="0" fontId="20" fillId="26" borderId="21" xfId="0" applyFont="1" applyFill="1" applyBorder="1" applyAlignment="1">
      <alignment vertical="center"/>
    </xf>
    <xf numFmtId="0" fontId="20" fillId="26" borderId="22" xfId="0" applyFont="1" applyFill="1" applyBorder="1" applyAlignment="1">
      <alignment vertical="center"/>
    </xf>
    <xf numFmtId="0" fontId="20" fillId="26" borderId="23" xfId="0" applyFont="1" applyFill="1" applyBorder="1" applyAlignment="1">
      <alignment vertical="center"/>
    </xf>
    <xf numFmtId="0" fontId="22" fillId="26" borderId="32" xfId="0" applyFont="1" applyFill="1" applyBorder="1" applyAlignment="1">
      <alignment vertical="top" wrapText="1"/>
    </xf>
    <xf numFmtId="0" fontId="22" fillId="2" borderId="51" xfId="0" applyFont="1" applyFill="1" applyBorder="1" applyAlignment="1">
      <alignment horizontal="left" vertical="center"/>
    </xf>
    <xf numFmtId="0" fontId="22" fillId="2" borderId="24" xfId="0" applyFont="1" applyFill="1" applyBorder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0" fillId="26" borderId="22" xfId="0" applyFill="1" applyBorder="1" applyAlignment="1">
      <alignment vertical="center"/>
    </xf>
    <xf numFmtId="0" fontId="0" fillId="26" borderId="23" xfId="0" applyFill="1" applyBorder="1" applyAlignment="1">
      <alignment vertical="center"/>
    </xf>
    <xf numFmtId="0" fontId="29" fillId="26" borderId="26" xfId="0" applyFont="1" applyFill="1" applyBorder="1" applyAlignment="1">
      <alignment horizontal="left" vertical="top" wrapText="1"/>
    </xf>
    <xf numFmtId="0" fontId="22" fillId="26" borderId="26" xfId="0" applyFont="1" applyFill="1" applyBorder="1" applyAlignment="1">
      <alignment horizontal="left" vertical="top" wrapText="1"/>
    </xf>
    <xf numFmtId="0" fontId="22" fillId="26" borderId="32" xfId="0" applyFont="1" applyFill="1" applyBorder="1" applyAlignment="1">
      <alignment horizontal="left" vertical="top" wrapText="1"/>
    </xf>
    <xf numFmtId="0" fontId="22" fillId="26" borderId="52" xfId="0" applyFont="1" applyFill="1" applyBorder="1" applyAlignment="1">
      <alignment horizontal="left" vertical="top" wrapText="1"/>
    </xf>
    <xf numFmtId="0" fontId="22" fillId="26" borderId="53" xfId="0" applyFont="1" applyFill="1" applyBorder="1" applyAlignment="1">
      <alignment horizontal="left" vertical="top" wrapText="1"/>
    </xf>
    <xf numFmtId="0" fontId="23" fillId="2" borderId="2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8" fillId="26" borderId="26" xfId="0" applyFont="1" applyFill="1" applyBorder="1" applyAlignment="1">
      <alignment horizontal="center" vertical="top" wrapText="1"/>
    </xf>
    <xf numFmtId="0" fontId="28" fillId="26" borderId="52" xfId="0" applyFont="1" applyFill="1" applyBorder="1" applyAlignment="1">
      <alignment horizontal="center" vertical="top" wrapText="1"/>
    </xf>
    <xf numFmtId="0" fontId="22" fillId="26" borderId="54" xfId="0" applyFont="1" applyFill="1" applyBorder="1" applyAlignment="1">
      <alignment horizontal="left" vertical="top" wrapText="1"/>
    </xf>
    <xf numFmtId="0" fontId="22" fillId="26" borderId="55" xfId="0" applyFont="1" applyFill="1" applyBorder="1" applyAlignment="1">
      <alignment horizontal="left" vertical="top" wrapText="1"/>
    </xf>
    <xf numFmtId="0" fontId="29" fillId="26" borderId="26" xfId="0" applyFont="1" applyFill="1" applyBorder="1" applyAlignment="1">
      <alignment vertical="top" wrapText="1"/>
    </xf>
    <xf numFmtId="0" fontId="22" fillId="26" borderId="26" xfId="0" applyFont="1" applyFill="1" applyBorder="1" applyAlignment="1">
      <alignment vertical="top" wrapText="1"/>
    </xf>
    <xf numFmtId="0" fontId="27" fillId="19" borderId="0" xfId="0" applyFont="1" applyFill="1" applyBorder="1" applyAlignment="1">
      <alignment horizontal="left" vertical="center"/>
    </xf>
    <xf numFmtId="0" fontId="20" fillId="26" borderId="51" xfId="0" applyFont="1" applyFill="1" applyBorder="1" applyAlignment="1">
      <alignment horizontal="left" vertical="top" wrapText="1"/>
    </xf>
    <xf numFmtId="0" fontId="20" fillId="26" borderId="24" xfId="0" applyFont="1" applyFill="1" applyBorder="1" applyAlignment="1">
      <alignment horizontal="left" vertical="top" wrapText="1"/>
    </xf>
    <xf numFmtId="0" fontId="20" fillId="26" borderId="25" xfId="0" applyFont="1" applyFill="1" applyBorder="1" applyAlignment="1">
      <alignment horizontal="left" vertical="top" wrapText="1"/>
    </xf>
    <xf numFmtId="0" fontId="20" fillId="26" borderId="19" xfId="0" applyFont="1" applyFill="1" applyBorder="1" applyAlignment="1">
      <alignment horizontal="left" vertical="top" wrapText="1"/>
    </xf>
    <xf numFmtId="0" fontId="20" fillId="26" borderId="0" xfId="0" applyFont="1" applyFill="1" applyBorder="1" applyAlignment="1">
      <alignment horizontal="left" vertical="top" wrapText="1"/>
    </xf>
    <xf numFmtId="0" fontId="20" fillId="26" borderId="20" xfId="0" applyFont="1" applyFill="1" applyBorder="1" applyAlignment="1">
      <alignment horizontal="left" vertical="top" wrapText="1"/>
    </xf>
    <xf numFmtId="0" fontId="0" fillId="26" borderId="19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20" fillId="26" borderId="24" xfId="0" applyFont="1" applyFill="1" applyBorder="1" applyAlignment="1">
      <alignment horizontal="center" vertical="center"/>
    </xf>
    <xf numFmtId="0" fontId="20" fillId="26" borderId="25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8" fillId="26" borderId="53" xfId="0" applyFont="1" applyFill="1" applyBorder="1" applyAlignment="1">
      <alignment horizontal="center" vertical="top" wrapText="1"/>
    </xf>
    <xf numFmtId="0" fontId="28" fillId="26" borderId="46" xfId="0" applyFont="1" applyFill="1" applyBorder="1" applyAlignment="1">
      <alignment horizontal="center" vertical="top" wrapText="1"/>
    </xf>
    <xf numFmtId="0" fontId="28" fillId="26" borderId="47" xfId="0" applyFont="1" applyFill="1" applyBorder="1" applyAlignment="1">
      <alignment horizontal="center" vertical="top" wrapText="1"/>
    </xf>
    <xf numFmtId="0" fontId="28" fillId="26" borderId="56" xfId="0" applyFont="1" applyFill="1" applyBorder="1" applyAlignment="1">
      <alignment horizontal="center" vertical="top" wrapText="1"/>
    </xf>
    <xf numFmtId="0" fontId="28" fillId="26" borderId="0" xfId="0" applyFont="1" applyFill="1" applyBorder="1" applyAlignment="1">
      <alignment horizontal="center" vertical="top" wrapText="1"/>
    </xf>
    <xf numFmtId="0" fontId="28" fillId="26" borderId="57" xfId="0" applyFont="1" applyFill="1" applyBorder="1" applyAlignment="1">
      <alignment horizontal="center" vertical="top" wrapText="1"/>
    </xf>
    <xf numFmtId="0" fontId="28" fillId="26" borderId="55" xfId="0" applyFont="1" applyFill="1" applyBorder="1" applyAlignment="1">
      <alignment horizontal="center" vertical="top" wrapText="1"/>
    </xf>
    <xf numFmtId="0" fontId="28" fillId="26" borderId="39" xfId="0" applyFont="1" applyFill="1" applyBorder="1" applyAlignment="1">
      <alignment horizontal="center" vertical="top" wrapText="1"/>
    </xf>
    <xf numFmtId="0" fontId="28" fillId="26" borderId="40" xfId="0" applyFont="1" applyFill="1" applyBorder="1" applyAlignment="1">
      <alignment horizontal="center" vertical="top" wrapText="1"/>
    </xf>
    <xf numFmtId="0" fontId="29" fillId="26" borderId="53" xfId="0" applyFont="1" applyFill="1" applyBorder="1" applyAlignment="1">
      <alignment vertical="top" wrapText="1"/>
    </xf>
    <xf numFmtId="0" fontId="22" fillId="26" borderId="46" xfId="0" applyFont="1" applyFill="1" applyBorder="1" applyAlignment="1">
      <alignment vertical="top" wrapText="1"/>
    </xf>
    <xf numFmtId="0" fontId="22" fillId="26" borderId="58" xfId="0" applyFont="1" applyFill="1" applyBorder="1" applyAlignment="1">
      <alignment vertical="top" wrapText="1"/>
    </xf>
    <xf numFmtId="0" fontId="22" fillId="26" borderId="56" xfId="0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6" borderId="20" xfId="0" applyFont="1" applyFill="1" applyBorder="1" applyAlignment="1">
      <alignment vertical="top" wrapText="1"/>
    </xf>
    <xf numFmtId="0" fontId="22" fillId="26" borderId="55" xfId="0" applyFont="1" applyFill="1" applyBorder="1" applyAlignment="1">
      <alignment vertical="top" wrapText="1"/>
    </xf>
    <xf numFmtId="0" fontId="22" fillId="26" borderId="39" xfId="0" applyFont="1" applyFill="1" applyBorder="1" applyAlignment="1">
      <alignment vertical="top" wrapText="1"/>
    </xf>
    <xf numFmtId="0" fontId="22" fillId="26" borderId="59" xfId="0" applyFont="1" applyFill="1" applyBorder="1" applyAlignment="1">
      <alignment vertical="top" wrapText="1"/>
    </xf>
    <xf numFmtId="0" fontId="31" fillId="2" borderId="51" xfId="0" applyFont="1" applyFill="1" applyBorder="1" applyAlignment="1">
      <alignment vertical="center"/>
    </xf>
    <xf numFmtId="0" fontId="31" fillId="2" borderId="24" xfId="0" applyFont="1" applyFill="1" applyBorder="1" applyAlignment="1">
      <alignment vertical="center"/>
    </xf>
    <xf numFmtId="0" fontId="31" fillId="2" borderId="25" xfId="0" applyFont="1" applyFill="1" applyBorder="1" applyAlignment="1">
      <alignment vertical="center"/>
    </xf>
    <xf numFmtId="0" fontId="31" fillId="2" borderId="19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40" fillId="26" borderId="51" xfId="43" applyFont="1" applyFill="1" applyBorder="1" applyAlignment="1" applyProtection="1">
      <alignment vertical="center" wrapText="1"/>
      <protection/>
    </xf>
    <xf numFmtId="0" fontId="23" fillId="26" borderId="24" xfId="0" applyFont="1" applyFill="1" applyBorder="1" applyAlignment="1">
      <alignment vertical="center" wrapText="1"/>
    </xf>
    <xf numFmtId="0" fontId="23" fillId="26" borderId="25" xfId="0" applyFont="1" applyFill="1" applyBorder="1" applyAlignment="1">
      <alignment vertical="center" wrapText="1"/>
    </xf>
    <xf numFmtId="0" fontId="23" fillId="26" borderId="19" xfId="0" applyFont="1" applyFill="1" applyBorder="1" applyAlignment="1">
      <alignment vertical="center" wrapText="1"/>
    </xf>
    <xf numFmtId="0" fontId="23" fillId="26" borderId="0" xfId="0" applyFont="1" applyFill="1" applyBorder="1" applyAlignment="1">
      <alignment vertical="center" wrapText="1"/>
    </xf>
    <xf numFmtId="0" fontId="23" fillId="26" borderId="20" xfId="0" applyFont="1" applyFill="1" applyBorder="1" applyAlignment="1">
      <alignment vertical="center" wrapText="1"/>
    </xf>
    <xf numFmtId="0" fontId="23" fillId="26" borderId="21" xfId="0" applyFont="1" applyFill="1" applyBorder="1" applyAlignment="1">
      <alignment vertical="center" wrapText="1"/>
    </xf>
    <xf numFmtId="0" fontId="23" fillId="26" borderId="22" xfId="0" applyFont="1" applyFill="1" applyBorder="1" applyAlignment="1">
      <alignment vertical="center" wrapText="1"/>
    </xf>
    <xf numFmtId="0" fontId="23" fillId="26" borderId="23" xfId="0" applyFont="1" applyFill="1" applyBorder="1" applyAlignment="1">
      <alignment vertical="center" wrapText="1"/>
    </xf>
    <xf numFmtId="0" fontId="31" fillId="2" borderId="19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40" fillId="26" borderId="51" xfId="43" applyNumberFormat="1" applyFont="1" applyFill="1" applyBorder="1" applyAlignment="1" applyProtection="1">
      <alignment vertical="center" wrapText="1"/>
      <protection/>
    </xf>
    <xf numFmtId="49" fontId="23" fillId="26" borderId="24" xfId="0" applyNumberFormat="1" applyFont="1" applyFill="1" applyBorder="1" applyAlignment="1">
      <alignment vertical="center" wrapText="1"/>
    </xf>
    <xf numFmtId="49" fontId="23" fillId="26" borderId="25" xfId="0" applyNumberFormat="1" applyFont="1" applyFill="1" applyBorder="1" applyAlignment="1">
      <alignment vertical="center" wrapText="1"/>
    </xf>
    <xf numFmtId="49" fontId="23" fillId="26" borderId="19" xfId="0" applyNumberFormat="1" applyFont="1" applyFill="1" applyBorder="1" applyAlignment="1">
      <alignment vertical="center" wrapText="1"/>
    </xf>
    <xf numFmtId="49" fontId="23" fillId="26" borderId="0" xfId="0" applyNumberFormat="1" applyFont="1" applyFill="1" applyBorder="1" applyAlignment="1">
      <alignment vertical="center" wrapText="1"/>
    </xf>
    <xf numFmtId="49" fontId="23" fillId="26" borderId="20" xfId="0" applyNumberFormat="1" applyFont="1" applyFill="1" applyBorder="1" applyAlignment="1">
      <alignment vertical="center" wrapText="1"/>
    </xf>
    <xf numFmtId="49" fontId="23" fillId="26" borderId="21" xfId="0" applyNumberFormat="1" applyFont="1" applyFill="1" applyBorder="1" applyAlignment="1">
      <alignment vertical="center" wrapText="1"/>
    </xf>
    <xf numFmtId="49" fontId="23" fillId="26" borderId="22" xfId="0" applyNumberFormat="1" applyFont="1" applyFill="1" applyBorder="1" applyAlignment="1">
      <alignment vertical="center" wrapText="1"/>
    </xf>
    <xf numFmtId="49" fontId="23" fillId="26" borderId="23" xfId="0" applyNumberFormat="1" applyFont="1" applyFill="1" applyBorder="1" applyAlignment="1">
      <alignment vertical="center" wrapText="1"/>
    </xf>
    <xf numFmtId="0" fontId="6" fillId="26" borderId="51" xfId="43" applyFill="1" applyBorder="1" applyAlignment="1" applyProtection="1">
      <alignment horizontal="left" vertical="center" wrapText="1"/>
      <protection/>
    </xf>
    <xf numFmtId="0" fontId="23" fillId="26" borderId="24" xfId="0" applyFont="1" applyFill="1" applyBorder="1" applyAlignment="1">
      <alignment horizontal="left" vertical="center" wrapText="1"/>
    </xf>
    <xf numFmtId="0" fontId="23" fillId="26" borderId="25" xfId="0" applyFont="1" applyFill="1" applyBorder="1" applyAlignment="1">
      <alignment horizontal="left" vertical="center" wrapText="1"/>
    </xf>
    <xf numFmtId="0" fontId="23" fillId="26" borderId="19" xfId="0" applyFont="1" applyFill="1" applyBorder="1" applyAlignment="1">
      <alignment horizontal="left" vertical="center" wrapText="1"/>
    </xf>
    <xf numFmtId="0" fontId="23" fillId="26" borderId="0" xfId="0" applyFont="1" applyFill="1" applyBorder="1" applyAlignment="1">
      <alignment horizontal="left" vertical="center" wrapText="1"/>
    </xf>
    <xf numFmtId="0" fontId="23" fillId="26" borderId="20" xfId="0" applyFont="1" applyFill="1" applyBorder="1" applyAlignment="1">
      <alignment horizontal="left" vertical="center" wrapText="1"/>
    </xf>
    <xf numFmtId="0" fontId="23" fillId="26" borderId="21" xfId="0" applyFont="1" applyFill="1" applyBorder="1" applyAlignment="1">
      <alignment horizontal="left" vertical="center" wrapText="1"/>
    </xf>
    <xf numFmtId="0" fontId="23" fillId="26" borderId="22" xfId="0" applyFont="1" applyFill="1" applyBorder="1" applyAlignment="1">
      <alignment horizontal="left" vertical="center" wrapText="1"/>
    </xf>
    <xf numFmtId="0" fontId="23" fillId="26" borderId="23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left" vertical="center"/>
    </xf>
    <xf numFmtId="0" fontId="23" fillId="27" borderId="10" xfId="0" applyFont="1" applyFill="1" applyBorder="1" applyAlignment="1">
      <alignment horizontal="left" vertical="center"/>
    </xf>
    <xf numFmtId="0" fontId="23" fillId="27" borderId="11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42" fillId="27" borderId="0" xfId="0" applyFont="1" applyFill="1" applyBorder="1" applyAlignment="1">
      <alignment horizontal="left" vertical="center"/>
    </xf>
    <xf numFmtId="0" fontId="42" fillId="27" borderId="10" xfId="0" applyFont="1" applyFill="1" applyBorder="1" applyAlignment="1">
      <alignment horizontal="left" vertical="center"/>
    </xf>
    <xf numFmtId="0" fontId="23" fillId="26" borderId="51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3" fillId="26" borderId="23" xfId="0" applyFont="1" applyFill="1" applyBorder="1" applyAlignment="1">
      <alignment horizontal="center" vertical="center"/>
    </xf>
    <xf numFmtId="0" fontId="20" fillId="26" borderId="51" xfId="0" applyFont="1" applyFill="1" applyBorder="1" applyAlignment="1">
      <alignment horizontal="left" vertical="center" shrinkToFit="1"/>
    </xf>
    <xf numFmtId="0" fontId="20" fillId="26" borderId="24" xfId="0" applyFont="1" applyFill="1" applyBorder="1" applyAlignment="1">
      <alignment horizontal="left" vertical="center" shrinkToFit="1"/>
    </xf>
    <xf numFmtId="0" fontId="20" fillId="26" borderId="25" xfId="0" applyFont="1" applyFill="1" applyBorder="1" applyAlignment="1">
      <alignment horizontal="left" vertical="center" shrinkToFit="1"/>
    </xf>
    <xf numFmtId="0" fontId="20" fillId="26" borderId="21" xfId="0" applyFont="1" applyFill="1" applyBorder="1" applyAlignment="1">
      <alignment horizontal="left" vertical="center" shrinkToFit="1"/>
    </xf>
    <xf numFmtId="0" fontId="20" fillId="26" borderId="22" xfId="0" applyFont="1" applyFill="1" applyBorder="1" applyAlignment="1">
      <alignment horizontal="left" vertical="center" shrinkToFit="1"/>
    </xf>
    <xf numFmtId="0" fontId="20" fillId="26" borderId="23" xfId="0" applyFont="1" applyFill="1" applyBorder="1" applyAlignment="1">
      <alignment horizontal="left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20" fillId="2" borderId="22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0" fillId="26" borderId="24" xfId="0" applyFill="1" applyBorder="1" applyAlignment="1">
      <alignment horizontal="left" vertical="center" shrinkToFit="1"/>
    </xf>
    <xf numFmtId="0" fontId="0" fillId="26" borderId="25" xfId="0" applyFill="1" applyBorder="1" applyAlignment="1">
      <alignment horizontal="left" vertical="center" shrinkToFit="1"/>
    </xf>
    <xf numFmtId="0" fontId="0" fillId="26" borderId="21" xfId="0" applyFill="1" applyBorder="1" applyAlignment="1">
      <alignment horizontal="left" vertical="center" shrinkToFit="1"/>
    </xf>
    <xf numFmtId="0" fontId="0" fillId="26" borderId="22" xfId="0" applyFill="1" applyBorder="1" applyAlignment="1">
      <alignment horizontal="left" vertical="center" shrinkToFit="1"/>
    </xf>
    <xf numFmtId="0" fontId="0" fillId="26" borderId="23" xfId="0" applyFill="1" applyBorder="1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7" borderId="60" xfId="0" applyFont="1" applyFill="1" applyBorder="1" applyAlignment="1">
      <alignment horizontal="left" vertical="center"/>
    </xf>
    <xf numFmtId="0" fontId="22" fillId="27" borderId="61" xfId="0" applyFont="1" applyFill="1" applyBorder="1" applyAlignment="1">
      <alignment horizontal="left" vertical="center"/>
    </xf>
    <xf numFmtId="0" fontId="22" fillId="27" borderId="62" xfId="0" applyFont="1" applyFill="1" applyBorder="1" applyAlignment="1">
      <alignment horizontal="left" vertical="center"/>
    </xf>
    <xf numFmtId="0" fontId="22" fillId="27" borderId="11" xfId="0" applyFont="1" applyFill="1" applyBorder="1" applyAlignment="1">
      <alignment horizontal="left" vertical="center"/>
    </xf>
    <xf numFmtId="0" fontId="22" fillId="27" borderId="0" xfId="0" applyFont="1" applyFill="1" applyBorder="1" applyAlignment="1">
      <alignment horizontal="left" vertical="center"/>
    </xf>
    <xf numFmtId="0" fontId="22" fillId="27" borderId="10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27" borderId="12" xfId="0" applyFont="1" applyFill="1" applyBorder="1" applyAlignment="1">
      <alignment horizontal="right" vertical="center"/>
    </xf>
    <xf numFmtId="0" fontId="23" fillId="27" borderId="13" xfId="0" applyFont="1" applyFill="1" applyBorder="1" applyAlignment="1">
      <alignment horizontal="right" vertical="center"/>
    </xf>
    <xf numFmtId="0" fontId="42" fillId="27" borderId="13" xfId="0" applyFont="1" applyFill="1" applyBorder="1" applyAlignment="1">
      <alignment horizontal="left" vertical="center"/>
    </xf>
    <xf numFmtId="0" fontId="42" fillId="27" borderId="14" xfId="0" applyFont="1" applyFill="1" applyBorder="1" applyAlignment="1">
      <alignment horizontal="left" vertical="center"/>
    </xf>
    <xf numFmtId="0" fontId="48" fillId="27" borderId="11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 vertical="center"/>
    </xf>
    <xf numFmtId="0" fontId="31" fillId="2" borderId="19" xfId="0" applyFont="1" applyFill="1" applyBorder="1" applyAlignment="1">
      <alignment horizontal="left" vertical="center"/>
    </xf>
    <xf numFmtId="0" fontId="31" fillId="2" borderId="2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left" vertical="center"/>
    </xf>
    <xf numFmtId="0" fontId="31" fillId="2" borderId="22" xfId="0" applyFont="1" applyFill="1" applyBorder="1" applyAlignment="1">
      <alignment horizontal="left" vertical="center"/>
    </xf>
    <xf numFmtId="0" fontId="31" fillId="2" borderId="23" xfId="0" applyFont="1" applyFill="1" applyBorder="1" applyAlignment="1">
      <alignment horizontal="left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left" vertical="center"/>
    </xf>
    <xf numFmtId="49" fontId="20" fillId="26" borderId="51" xfId="0" applyNumberFormat="1" applyFont="1" applyFill="1" applyBorder="1" applyAlignment="1">
      <alignment horizontal="center" vertical="center"/>
    </xf>
    <xf numFmtId="49" fontId="20" fillId="26" borderId="24" xfId="0" applyNumberFormat="1" applyFont="1" applyFill="1" applyBorder="1" applyAlignment="1">
      <alignment horizontal="center" vertical="center"/>
    </xf>
    <xf numFmtId="49" fontId="20" fillId="26" borderId="25" xfId="0" applyNumberFormat="1" applyFont="1" applyFill="1" applyBorder="1" applyAlignment="1">
      <alignment horizontal="center" vertical="center"/>
    </xf>
    <xf numFmtId="49" fontId="20" fillId="26" borderId="21" xfId="0" applyNumberFormat="1" applyFont="1" applyFill="1" applyBorder="1" applyAlignment="1">
      <alignment horizontal="center" vertical="center"/>
    </xf>
    <xf numFmtId="49" fontId="20" fillId="26" borderId="22" xfId="0" applyNumberFormat="1" applyFont="1" applyFill="1" applyBorder="1" applyAlignment="1">
      <alignment horizontal="center" vertical="center"/>
    </xf>
    <xf numFmtId="49" fontId="20" fillId="26" borderId="23" xfId="0" applyNumberFormat="1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left" vertical="center"/>
    </xf>
    <xf numFmtId="0" fontId="31" fillId="2" borderId="25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 shrinkToFit="1"/>
    </xf>
    <xf numFmtId="0" fontId="36" fillId="2" borderId="2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29" fillId="26" borderId="53" xfId="0" applyFont="1" applyFill="1" applyBorder="1" applyAlignment="1">
      <alignment horizontal="left" vertical="top" wrapText="1"/>
    </xf>
    <xf numFmtId="0" fontId="29" fillId="26" borderId="46" xfId="0" applyFont="1" applyFill="1" applyBorder="1" applyAlignment="1">
      <alignment horizontal="left" vertical="top" wrapText="1"/>
    </xf>
    <xf numFmtId="0" fontId="29" fillId="26" borderId="58" xfId="0" applyFont="1" applyFill="1" applyBorder="1" applyAlignment="1">
      <alignment horizontal="left" vertical="top" wrapText="1"/>
    </xf>
    <xf numFmtId="0" fontId="29" fillId="26" borderId="56" xfId="0" applyFont="1" applyFill="1" applyBorder="1" applyAlignment="1">
      <alignment horizontal="left" vertical="top" wrapText="1"/>
    </xf>
    <xf numFmtId="0" fontId="29" fillId="26" borderId="0" xfId="0" applyFont="1" applyFill="1" applyBorder="1" applyAlignment="1">
      <alignment horizontal="left" vertical="top" wrapText="1"/>
    </xf>
    <xf numFmtId="0" fontId="29" fillId="26" borderId="20" xfId="0" applyFont="1" applyFill="1" applyBorder="1" applyAlignment="1">
      <alignment horizontal="left" vertical="top" wrapText="1"/>
    </xf>
    <xf numFmtId="0" fontId="29" fillId="26" borderId="55" xfId="0" applyFont="1" applyFill="1" applyBorder="1" applyAlignment="1">
      <alignment horizontal="left" vertical="top" wrapText="1"/>
    </xf>
    <xf numFmtId="0" fontId="29" fillId="26" borderId="39" xfId="0" applyFont="1" applyFill="1" applyBorder="1" applyAlignment="1">
      <alignment horizontal="left" vertical="top" wrapText="1"/>
    </xf>
    <xf numFmtId="0" fontId="29" fillId="26" borderId="59" xfId="0" applyFont="1" applyFill="1" applyBorder="1" applyAlignment="1">
      <alignment horizontal="left" vertical="top" wrapText="1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vertical="top" wrapText="1"/>
    </xf>
    <xf numFmtId="0" fontId="31" fillId="24" borderId="0" xfId="0" applyFont="1" applyFill="1" applyBorder="1" applyAlignment="1">
      <alignment vertical="top" wrapText="1"/>
    </xf>
    <xf numFmtId="0" fontId="28" fillId="26" borderId="54" xfId="0" applyFont="1" applyFill="1" applyBorder="1" applyAlignment="1">
      <alignment horizontal="center" vertical="top" wrapText="1"/>
    </xf>
    <xf numFmtId="0" fontId="49" fillId="24" borderId="0" xfId="43" applyFont="1" applyFill="1" applyBorder="1" applyAlignment="1" applyProtection="1">
      <alignment horizontal="center" vertical="center" wrapText="1"/>
      <protection/>
    </xf>
    <xf numFmtId="0" fontId="31" fillId="24" borderId="60" xfId="0" applyFont="1" applyFill="1" applyBorder="1" applyAlignment="1">
      <alignment horizontal="left" vertical="center" wrapText="1"/>
    </xf>
    <xf numFmtId="0" fontId="31" fillId="24" borderId="61" xfId="0" applyFont="1" applyFill="1" applyBorder="1" applyAlignment="1">
      <alignment horizontal="left" vertical="center" wrapText="1"/>
    </xf>
    <xf numFmtId="0" fontId="31" fillId="24" borderId="62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47" fillId="0" borderId="32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1" fillId="0" borderId="66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67" xfId="0" applyFont="1" applyBorder="1" applyAlignment="1">
      <alignment vertical="top" wrapText="1"/>
    </xf>
    <xf numFmtId="0" fontId="41" fillId="0" borderId="68" xfId="0" applyFont="1" applyBorder="1" applyAlignment="1">
      <alignment vertical="top" wrapText="1"/>
    </xf>
    <xf numFmtId="0" fontId="41" fillId="0" borderId="69" xfId="0" applyFont="1" applyBorder="1" applyAlignment="1">
      <alignment vertical="top" wrapText="1"/>
    </xf>
    <xf numFmtId="0" fontId="41" fillId="0" borderId="70" xfId="0" applyFont="1" applyBorder="1" applyAlignment="1">
      <alignment vertical="top" wrapText="1"/>
    </xf>
    <xf numFmtId="0" fontId="47" fillId="0" borderId="48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7" fillId="0" borderId="32" xfId="0" applyFont="1" applyBorder="1" applyAlignment="1">
      <alignment vertical="center" shrinkToFit="1"/>
    </xf>
    <xf numFmtId="0" fontId="47" fillId="0" borderId="27" xfId="0" applyFont="1" applyBorder="1" applyAlignment="1">
      <alignment vertical="center" shrinkToFit="1"/>
    </xf>
    <xf numFmtId="0" fontId="47" fillId="0" borderId="31" xfId="0" applyFont="1" applyBorder="1" applyAlignment="1">
      <alignment vertical="center" shrinkToFit="1"/>
    </xf>
    <xf numFmtId="0" fontId="5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0" fillId="0" borderId="6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47" fillId="0" borderId="50" xfId="0" applyFont="1" applyBorder="1" applyAlignment="1">
      <alignment vertical="center" shrinkToFit="1"/>
    </xf>
    <xf numFmtId="0" fontId="43" fillId="0" borderId="28" xfId="0" applyFont="1" applyBorder="1" applyAlignment="1">
      <alignment vertical="center" shrinkToFit="1"/>
    </xf>
    <xf numFmtId="0" fontId="43" fillId="0" borderId="64" xfId="0" applyFont="1" applyBorder="1" applyAlignment="1">
      <alignment vertical="center" shrinkToFit="1"/>
    </xf>
    <xf numFmtId="0" fontId="47" fillId="0" borderId="68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7" fillId="0" borderId="71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47" fillId="0" borderId="49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51" fillId="0" borderId="46" xfId="0" applyFont="1" applyBorder="1" applyAlignment="1">
      <alignment vertical="center"/>
    </xf>
    <xf numFmtId="0" fontId="47" fillId="0" borderId="32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7" fillId="0" borderId="72" xfId="0" applyFont="1" applyBorder="1" applyAlignment="1">
      <alignment vertical="center"/>
    </xf>
    <xf numFmtId="0" fontId="47" fillId="0" borderId="3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F274"/>
  <sheetViews>
    <sheetView showGridLines="0" tabSelected="1" zoomScale="115" zoomScaleNormal="115" zoomScaleSheetLayoutView="115" zoomScalePageLayoutView="0" workbookViewId="0" topLeftCell="A1">
      <selection activeCell="BC49" sqref="BC49:BP50"/>
    </sheetView>
  </sheetViews>
  <sheetFormatPr defaultColWidth="0" defaultRowHeight="0" customHeight="1" zeroHeight="1"/>
  <cols>
    <col min="1" max="71" width="1.37890625" style="3" customWidth="1"/>
    <col min="72" max="72" width="1.875" style="3" customWidth="1"/>
    <col min="73" max="73" width="1.75390625" style="3" customWidth="1"/>
    <col min="74" max="74" width="1.75390625" style="3" hidden="1" customWidth="1"/>
    <col min="75" max="76" width="1.75390625" style="17" hidden="1" customWidth="1"/>
    <col min="77" max="77" width="1.75390625" style="23" hidden="1" customWidth="1"/>
    <col min="78" max="16384" width="1.75390625" style="3" hidden="1" customWidth="1"/>
  </cols>
  <sheetData>
    <row r="1" spans="1:77" s="1" customFormat="1" ht="7.5" customHeight="1">
      <c r="A1" s="269" t="s">
        <v>142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34"/>
      <c r="BW1" s="16"/>
      <c r="BX1" s="16"/>
      <c r="BY1" s="23"/>
    </row>
    <row r="2" spans="1:83" s="1" customFormat="1" ht="7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34"/>
      <c r="BW2" s="16"/>
      <c r="BX2" s="16"/>
      <c r="BY2" s="23"/>
      <c r="CB2" s="21" t="s">
        <v>4</v>
      </c>
      <c r="CC2" s="1" t="s">
        <v>21</v>
      </c>
      <c r="CD2" s="1" t="s">
        <v>23</v>
      </c>
      <c r="CE2" s="1" t="s">
        <v>27</v>
      </c>
    </row>
    <row r="3" spans="1:83" s="1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34"/>
      <c r="BW3" s="16"/>
      <c r="BX3" s="16"/>
      <c r="BY3" s="23"/>
      <c r="CB3" s="21" t="s">
        <v>5</v>
      </c>
      <c r="CC3" s="1" t="s">
        <v>22</v>
      </c>
      <c r="CD3" s="20" t="s">
        <v>24</v>
      </c>
      <c r="CE3" s="1" t="s">
        <v>28</v>
      </c>
    </row>
    <row r="4" spans="1:83" s="1" customFormat="1" ht="7.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33"/>
      <c r="BW4" s="17"/>
      <c r="BX4" s="17"/>
      <c r="BY4" s="23"/>
      <c r="CB4" s="21" t="s">
        <v>6</v>
      </c>
      <c r="CC4" s="1" t="s">
        <v>25</v>
      </c>
      <c r="CE4" s="1" t="s">
        <v>26</v>
      </c>
    </row>
    <row r="5" spans="1:80" s="1" customFormat="1" ht="7.5" customHeight="1">
      <c r="A5" s="271"/>
      <c r="B5" s="272" t="s">
        <v>16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4"/>
      <c r="BU5" s="278"/>
      <c r="BV5" s="35"/>
      <c r="BW5" s="14"/>
      <c r="BX5" s="14"/>
      <c r="BY5" s="23"/>
      <c r="CB5" s="36" t="s">
        <v>30</v>
      </c>
    </row>
    <row r="6" spans="1:80" s="1" customFormat="1" ht="7.5" customHeight="1">
      <c r="A6" s="271"/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7"/>
      <c r="BU6" s="278"/>
      <c r="BV6" s="35"/>
      <c r="BW6" s="14"/>
      <c r="BX6" s="14"/>
      <c r="BY6" s="23"/>
      <c r="CB6" s="21" t="s">
        <v>7</v>
      </c>
    </row>
    <row r="7" spans="1:80" s="1" customFormat="1" ht="7.5" customHeight="1">
      <c r="A7" s="271"/>
      <c r="B7" s="241" t="s">
        <v>0</v>
      </c>
      <c r="C7" s="242"/>
      <c r="D7" s="243" t="s">
        <v>136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4"/>
      <c r="BU7" s="278"/>
      <c r="BV7" s="35"/>
      <c r="BW7" s="14"/>
      <c r="BX7" s="14"/>
      <c r="BY7" s="23"/>
      <c r="CB7" s="21" t="s">
        <v>8</v>
      </c>
    </row>
    <row r="8" spans="1:80" s="1" customFormat="1" ht="7.5" customHeight="1">
      <c r="A8" s="271"/>
      <c r="B8" s="241"/>
      <c r="C8" s="242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4"/>
      <c r="BU8" s="278"/>
      <c r="BV8" s="35"/>
      <c r="BW8" s="14"/>
      <c r="BX8" s="14"/>
      <c r="BY8" s="23"/>
      <c r="CB8" s="36" t="s">
        <v>29</v>
      </c>
    </row>
    <row r="9" spans="1:80" s="1" customFormat="1" ht="7.5" customHeight="1">
      <c r="A9" s="271"/>
      <c r="B9" s="283"/>
      <c r="C9" s="284"/>
      <c r="D9" s="284"/>
      <c r="E9" s="247" t="s">
        <v>40</v>
      </c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8"/>
      <c r="BU9" s="278"/>
      <c r="BV9" s="35"/>
      <c r="BW9" s="14"/>
      <c r="BX9" s="14"/>
      <c r="BY9" s="23"/>
      <c r="CB9" s="21" t="s">
        <v>9</v>
      </c>
    </row>
    <row r="10" spans="1:80" s="1" customFormat="1" ht="7.5" customHeight="1">
      <c r="A10" s="271"/>
      <c r="B10" s="283"/>
      <c r="C10" s="284"/>
      <c r="D10" s="284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8"/>
      <c r="BU10" s="278"/>
      <c r="BV10" s="35"/>
      <c r="BW10" s="14"/>
      <c r="BX10" s="14"/>
      <c r="BY10" s="23"/>
      <c r="CB10" s="21" t="s">
        <v>10</v>
      </c>
    </row>
    <row r="11" spans="1:77" s="1" customFormat="1" ht="7.5" customHeight="1">
      <c r="A11" s="271"/>
      <c r="B11" s="245"/>
      <c r="C11" s="246"/>
      <c r="D11" s="246"/>
      <c r="E11" s="247" t="s">
        <v>37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8"/>
      <c r="BU11" s="278"/>
      <c r="BV11" s="35"/>
      <c r="BW11" s="14"/>
      <c r="BX11" s="14"/>
      <c r="BY11" s="23"/>
    </row>
    <row r="12" spans="1:77" s="1" customFormat="1" ht="7.5" customHeight="1">
      <c r="A12" s="271"/>
      <c r="B12" s="245"/>
      <c r="C12" s="246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8"/>
      <c r="BU12" s="278"/>
      <c r="BV12" s="35"/>
      <c r="BW12" s="14"/>
      <c r="BX12" s="14"/>
      <c r="BY12" s="23"/>
    </row>
    <row r="13" spans="1:77" s="1" customFormat="1" ht="7.5" customHeight="1">
      <c r="A13" s="271"/>
      <c r="B13" s="245"/>
      <c r="C13" s="246"/>
      <c r="D13" s="246"/>
      <c r="E13" s="247" t="s">
        <v>38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8"/>
      <c r="BU13" s="278"/>
      <c r="BV13" s="35"/>
      <c r="BW13" s="14"/>
      <c r="BX13" s="14"/>
      <c r="BY13" s="23"/>
    </row>
    <row r="14" spans="1:77" s="1" customFormat="1" ht="7.5" customHeight="1">
      <c r="A14" s="271"/>
      <c r="B14" s="245"/>
      <c r="C14" s="246"/>
      <c r="D14" s="246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8"/>
      <c r="BU14" s="278"/>
      <c r="BV14" s="35"/>
      <c r="BW14" s="14"/>
      <c r="BX14" s="14"/>
      <c r="BY14" s="23"/>
    </row>
    <row r="15" spans="1:77" s="1" customFormat="1" ht="7.5" customHeight="1">
      <c r="A15" s="271"/>
      <c r="B15" s="245"/>
      <c r="C15" s="246"/>
      <c r="D15" s="246"/>
      <c r="E15" s="247" t="s">
        <v>39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8"/>
      <c r="BU15" s="278"/>
      <c r="BV15" s="35"/>
      <c r="BW15" s="14"/>
      <c r="BX15" s="14"/>
      <c r="BY15" s="23"/>
    </row>
    <row r="16" spans="1:77" s="1" customFormat="1" ht="7.5" customHeight="1" thickBot="1">
      <c r="A16" s="271"/>
      <c r="B16" s="279"/>
      <c r="C16" s="280"/>
      <c r="D16" s="280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2"/>
      <c r="BU16" s="278"/>
      <c r="BV16" s="35"/>
      <c r="BW16" s="14"/>
      <c r="BX16" s="14"/>
      <c r="BY16" s="23"/>
    </row>
    <row r="17" spans="1:77" s="1" customFormat="1" ht="7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33"/>
      <c r="BW17" s="17"/>
      <c r="BX17" s="17"/>
      <c r="BY17" s="23"/>
    </row>
    <row r="18" spans="1:77" s="1" customFormat="1" ht="7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33"/>
      <c r="BW18" s="17"/>
      <c r="BX18" s="17"/>
      <c r="BY18" s="23"/>
    </row>
    <row r="19" spans="1:77" s="2" customFormat="1" ht="7.5" customHeight="1">
      <c r="A19" s="171" t="s">
        <v>17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32"/>
      <c r="BW19" s="15"/>
      <c r="BX19" s="15"/>
      <c r="BY19" s="23"/>
    </row>
    <row r="20" spans="1:77" s="2" customFormat="1" ht="7.5" customHeight="1" thickBo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32"/>
      <c r="BW20" s="15"/>
      <c r="BX20" s="15"/>
      <c r="BY20" s="23"/>
    </row>
    <row r="21" spans="1:77" s="1" customFormat="1" ht="7.5" customHeight="1" thickBot="1">
      <c r="A21" s="165" t="s">
        <v>11</v>
      </c>
      <c r="B21" s="165"/>
      <c r="C21" s="165"/>
      <c r="D21" s="165"/>
      <c r="E21" s="169" t="s">
        <v>1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51"/>
      <c r="AI21" s="152" t="s">
        <v>18</v>
      </c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  <c r="BV21" s="37"/>
      <c r="BW21" s="14"/>
      <c r="BX21" s="14"/>
      <c r="BY21" s="24" t="str">
        <f>IF(AJ23="","「Q.1」","")</f>
        <v>「Q.1」</v>
      </c>
    </row>
    <row r="22" spans="1:77" s="1" customFormat="1" ht="7.5" customHeight="1" thickBot="1">
      <c r="A22" s="165"/>
      <c r="B22" s="165"/>
      <c r="C22" s="165"/>
      <c r="D22" s="165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51"/>
      <c r="AI22" s="155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4"/>
      <c r="BV22" s="27"/>
      <c r="BW22" s="14"/>
      <c r="BX22" s="14"/>
      <c r="BY22" s="25"/>
    </row>
    <row r="23" spans="1:77" s="1" customFormat="1" ht="7.5" customHeight="1">
      <c r="A23" s="165"/>
      <c r="B23" s="165"/>
      <c r="C23" s="165"/>
      <c r="D23" s="165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51"/>
      <c r="AI23" s="50"/>
      <c r="AJ23" s="134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3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2"/>
      <c r="BV23" s="5"/>
      <c r="BW23" s="14"/>
      <c r="BX23" s="14"/>
      <c r="BY23" s="25"/>
    </row>
    <row r="24" spans="1:77" s="1" customFormat="1" ht="7.5" customHeight="1" thickBot="1">
      <c r="A24" s="165"/>
      <c r="B24" s="165"/>
      <c r="C24" s="165"/>
      <c r="D24" s="165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51"/>
      <c r="AI24" s="50"/>
      <c r="AJ24" s="184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6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2"/>
      <c r="BV24" s="5"/>
      <c r="BW24" s="14"/>
      <c r="BX24" s="14"/>
      <c r="BY24" s="25"/>
    </row>
    <row r="25" spans="1:77" s="1" customFormat="1" ht="7.5" customHeight="1" thickBot="1">
      <c r="A25" s="165"/>
      <c r="B25" s="165"/>
      <c r="C25" s="165"/>
      <c r="D25" s="165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51"/>
      <c r="AI25" s="53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5"/>
      <c r="BV25" s="5"/>
      <c r="BW25" s="14"/>
      <c r="BX25" s="14"/>
      <c r="BY25" s="26"/>
    </row>
    <row r="26" spans="1:77" s="1" customFormat="1" ht="7.5" customHeight="1" thickBot="1">
      <c r="A26" s="165" t="s">
        <v>12</v>
      </c>
      <c r="B26" s="165"/>
      <c r="C26" s="165"/>
      <c r="D26" s="165"/>
      <c r="E26" s="169" t="s">
        <v>139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51"/>
      <c r="AI26" s="152" t="s">
        <v>32</v>
      </c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4"/>
      <c r="BV26" s="38">
        <f>IF(AJ23="","",IF(AJ28="","",IF(AJ23="株式会社（後株）",CONCATENATE(AJ28,"株式会社"),IF(AJ23="有限会社（後有）",CONCATENATE(AJ28,"有限会社"),IF(AJ23="株式会社（前株）",CONCATENATE("株式会社 ",AJ28),IF(AJ23="有限会社（前有）",CONCATENATE("有限会社 ",AJ28),CONCATENATE(AJ23," ",AJ28)))))))</f>
      </c>
      <c r="BW26" s="14"/>
      <c r="BX26" s="14"/>
      <c r="BY26" s="24" t="str">
        <f>IF(AJ28="","「Q.2」",IF(AJ32="","「Q.2」",IF(AJ36="","「Q.2」",IF(AJ40="","「Q.2」",IF(AJ44="","「Q.2」","")))))</f>
        <v>「Q.2」</v>
      </c>
    </row>
    <row r="27" spans="1:77" s="1" customFormat="1" ht="7.5" customHeight="1" thickBot="1">
      <c r="A27" s="165"/>
      <c r="B27" s="165"/>
      <c r="C27" s="165"/>
      <c r="D27" s="165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51"/>
      <c r="AI27" s="155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4"/>
      <c r="BV27" s="38">
        <f>IF(AJ32="","",AJ32)</f>
      </c>
      <c r="BW27" s="14"/>
      <c r="BX27" s="14"/>
      <c r="BY27" s="25"/>
    </row>
    <row r="28" spans="1:77" s="1" customFormat="1" ht="7.5" customHeight="1" thickBot="1">
      <c r="A28" s="165"/>
      <c r="B28" s="165"/>
      <c r="C28" s="165"/>
      <c r="D28" s="165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51"/>
      <c r="AI28" s="56"/>
      <c r="AJ28" s="255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7"/>
      <c r="BU28" s="56"/>
      <c r="BV28" s="38">
        <f>IF(AJ36="","",AJ36)</f>
      </c>
      <c r="BW28" s="18"/>
      <c r="BX28" s="18"/>
      <c r="BY28" s="25"/>
    </row>
    <row r="29" spans="1:77" s="1" customFormat="1" ht="7.5" customHeight="1" thickBot="1">
      <c r="A29" s="165"/>
      <c r="B29" s="165"/>
      <c r="C29" s="165"/>
      <c r="D29" s="165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51"/>
      <c r="AI29" s="56"/>
      <c r="AJ29" s="258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60"/>
      <c r="BU29" s="56"/>
      <c r="BV29" s="38">
        <f>IF(AJ40="","",AJ40)</f>
      </c>
      <c r="BW29" s="18"/>
      <c r="BX29" s="18"/>
      <c r="BY29" s="25"/>
    </row>
    <row r="30" spans="1:77" s="1" customFormat="1" ht="7.5" customHeight="1" thickBot="1">
      <c r="A30" s="165"/>
      <c r="B30" s="165"/>
      <c r="C30" s="165"/>
      <c r="D30" s="165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51"/>
      <c r="AI30" s="155" t="s">
        <v>140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4"/>
      <c r="BV30" s="38">
        <f>IF(AJ44="","",AJ44)</f>
      </c>
      <c r="BW30" s="18"/>
      <c r="BX30" s="14"/>
      <c r="BY30" s="25"/>
    </row>
    <row r="31" spans="1:77" s="1" customFormat="1" ht="7.5" customHeight="1" thickBot="1">
      <c r="A31" s="165"/>
      <c r="B31" s="165"/>
      <c r="C31" s="165"/>
      <c r="D31" s="165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51"/>
      <c r="AI31" s="155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4"/>
      <c r="BV31" s="5"/>
      <c r="BW31" s="14"/>
      <c r="BX31" s="14"/>
      <c r="BY31" s="25"/>
    </row>
    <row r="32" spans="1:77" s="1" customFormat="1" ht="7.5" customHeight="1">
      <c r="A32" s="165"/>
      <c r="B32" s="165"/>
      <c r="C32" s="165"/>
      <c r="D32" s="165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51"/>
      <c r="AI32" s="57"/>
      <c r="AJ32" s="255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7"/>
      <c r="BU32" s="57"/>
      <c r="BV32" s="5"/>
      <c r="BW32" s="14"/>
      <c r="BX32" s="14"/>
      <c r="BY32" s="25"/>
    </row>
    <row r="33" spans="1:77" s="1" customFormat="1" ht="7.5" customHeight="1" thickBot="1">
      <c r="A33" s="165"/>
      <c r="B33" s="165"/>
      <c r="C33" s="165"/>
      <c r="D33" s="165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51"/>
      <c r="AI33" s="57"/>
      <c r="AJ33" s="258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60"/>
      <c r="BU33" s="57"/>
      <c r="BV33" s="5"/>
      <c r="BW33" s="14"/>
      <c r="BX33" s="14"/>
      <c r="BY33" s="25"/>
    </row>
    <row r="34" spans="1:77" s="1" customFormat="1" ht="7.5" customHeight="1">
      <c r="A34" s="165"/>
      <c r="B34" s="165"/>
      <c r="C34" s="165"/>
      <c r="D34" s="165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51"/>
      <c r="AI34" s="155" t="s">
        <v>41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4"/>
      <c r="BV34" s="27"/>
      <c r="BW34" s="14"/>
      <c r="BX34" s="14"/>
      <c r="BY34" s="25"/>
    </row>
    <row r="35" spans="1:77" s="1" customFormat="1" ht="7.5" customHeight="1" thickBot="1">
      <c r="A35" s="165"/>
      <c r="B35" s="165"/>
      <c r="C35" s="165"/>
      <c r="D35" s="165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51"/>
      <c r="AI35" s="155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4"/>
      <c r="BV35" s="27"/>
      <c r="BW35" s="14"/>
      <c r="BX35" s="14"/>
      <c r="BY35" s="25"/>
    </row>
    <row r="36" spans="1:77" s="1" customFormat="1" ht="7.5" customHeight="1">
      <c r="A36" s="165"/>
      <c r="B36" s="165"/>
      <c r="C36" s="165"/>
      <c r="D36" s="165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51"/>
      <c r="AI36" s="57"/>
      <c r="AJ36" s="255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7"/>
      <c r="BU36" s="57"/>
      <c r="BV36" s="5"/>
      <c r="BW36" s="14"/>
      <c r="BX36" s="14"/>
      <c r="BY36" s="25"/>
    </row>
    <row r="37" spans="1:77" s="1" customFormat="1" ht="7.5" customHeight="1" thickBot="1">
      <c r="A37" s="165"/>
      <c r="B37" s="165"/>
      <c r="C37" s="165"/>
      <c r="D37" s="165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51"/>
      <c r="AI37" s="57"/>
      <c r="AJ37" s="258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60"/>
      <c r="BU37" s="57"/>
      <c r="BV37" s="5"/>
      <c r="BW37" s="14"/>
      <c r="BX37" s="14"/>
      <c r="BY37" s="25"/>
    </row>
    <row r="38" spans="1:77" s="1" customFormat="1" ht="7.5" customHeight="1">
      <c r="A38" s="165"/>
      <c r="B38" s="165"/>
      <c r="C38" s="165"/>
      <c r="D38" s="165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51"/>
      <c r="AI38" s="155" t="s">
        <v>141</v>
      </c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4"/>
      <c r="BV38" s="27"/>
      <c r="BW38" s="14"/>
      <c r="BX38" s="14"/>
      <c r="BY38" s="25"/>
    </row>
    <row r="39" spans="1:77" s="1" customFormat="1" ht="7.5" customHeight="1" thickBot="1">
      <c r="A39" s="165"/>
      <c r="B39" s="165"/>
      <c r="C39" s="165"/>
      <c r="D39" s="165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51"/>
      <c r="AI39" s="155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4"/>
      <c r="BV39" s="27"/>
      <c r="BW39" s="14"/>
      <c r="BX39" s="14"/>
      <c r="BY39" s="25"/>
    </row>
    <row r="40" spans="1:77" s="1" customFormat="1" ht="7.5" customHeight="1">
      <c r="A40" s="165"/>
      <c r="B40" s="165"/>
      <c r="C40" s="165"/>
      <c r="D40" s="165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51"/>
      <c r="AI40" s="57"/>
      <c r="AJ40" s="255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7"/>
      <c r="BU40" s="57"/>
      <c r="BV40" s="5"/>
      <c r="BW40" s="14"/>
      <c r="BX40" s="14"/>
      <c r="BY40" s="25"/>
    </row>
    <row r="41" spans="1:77" s="1" customFormat="1" ht="7.5" customHeight="1" thickBot="1">
      <c r="A41" s="165"/>
      <c r="B41" s="165"/>
      <c r="C41" s="165"/>
      <c r="D41" s="165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51"/>
      <c r="AI41" s="57"/>
      <c r="AJ41" s="258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60"/>
      <c r="BU41" s="57"/>
      <c r="BV41" s="5"/>
      <c r="BW41" s="14"/>
      <c r="BX41" s="14"/>
      <c r="BY41" s="25"/>
    </row>
    <row r="42" spans="1:77" s="1" customFormat="1" ht="7.5" customHeight="1">
      <c r="A42" s="165"/>
      <c r="B42" s="165"/>
      <c r="C42" s="165"/>
      <c r="D42" s="165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51"/>
      <c r="AI42" s="155" t="s">
        <v>133</v>
      </c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4"/>
      <c r="BV42" s="27"/>
      <c r="BW42" s="14"/>
      <c r="BX42" s="14"/>
      <c r="BY42" s="25"/>
    </row>
    <row r="43" spans="1:77" s="1" customFormat="1" ht="7.5" customHeight="1" thickBot="1">
      <c r="A43" s="165"/>
      <c r="B43" s="165"/>
      <c r="C43" s="165"/>
      <c r="D43" s="165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51"/>
      <c r="AI43" s="155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4"/>
      <c r="BV43" s="27"/>
      <c r="BW43" s="14"/>
      <c r="BX43" s="14"/>
      <c r="BY43" s="25"/>
    </row>
    <row r="44" spans="1:77" s="1" customFormat="1" ht="7.5" customHeight="1">
      <c r="A44" s="165"/>
      <c r="B44" s="165"/>
      <c r="C44" s="165"/>
      <c r="D44" s="165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51"/>
      <c r="AI44" s="57"/>
      <c r="AJ44" s="255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5"/>
      <c r="BB44" s="58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2"/>
      <c r="BV44" s="5"/>
      <c r="BW44" s="14"/>
      <c r="BX44" s="14"/>
      <c r="BY44" s="25"/>
    </row>
    <row r="45" spans="1:77" s="1" customFormat="1" ht="7.5" customHeight="1" thickBot="1">
      <c r="A45" s="165"/>
      <c r="B45" s="165"/>
      <c r="C45" s="165"/>
      <c r="D45" s="165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51"/>
      <c r="AI45" s="57"/>
      <c r="AJ45" s="266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8"/>
      <c r="BB45" s="58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2"/>
      <c r="BV45" s="5"/>
      <c r="BW45" s="14"/>
      <c r="BX45" s="14"/>
      <c r="BY45" s="25"/>
    </row>
    <row r="46" spans="1:77" s="1" customFormat="1" ht="7.5" customHeight="1" thickBot="1">
      <c r="A46" s="165"/>
      <c r="B46" s="165"/>
      <c r="C46" s="165"/>
      <c r="D46" s="165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51"/>
      <c r="AI46" s="261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3"/>
      <c r="BV46" s="19"/>
      <c r="BW46" s="18"/>
      <c r="BX46" s="18"/>
      <c r="BY46" s="26"/>
    </row>
    <row r="47" spans="1:77" ht="7.5" customHeight="1" thickBot="1">
      <c r="A47" s="187" t="s">
        <v>13</v>
      </c>
      <c r="B47" s="188"/>
      <c r="C47" s="188"/>
      <c r="D47" s="189"/>
      <c r="E47" s="158" t="s">
        <v>34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60"/>
      <c r="AI47" s="205" t="s">
        <v>19</v>
      </c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60"/>
      <c r="AW47" s="60"/>
      <c r="AX47" s="60"/>
      <c r="AY47" s="60"/>
      <c r="AZ47" s="60"/>
      <c r="BA47" s="60"/>
      <c r="BB47" s="294" t="s">
        <v>33</v>
      </c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60"/>
      <c r="BQ47" s="60"/>
      <c r="BR47" s="60"/>
      <c r="BS47" s="60"/>
      <c r="BT47" s="60"/>
      <c r="BU47" s="61"/>
      <c r="BV47" s="39">
        <f>IF(AK49="","",IF(AQ49="","",CONCATENATE("〒",AK49,"-",AQ49)))</f>
      </c>
      <c r="BW47" s="14"/>
      <c r="BX47" s="14"/>
      <c r="BY47" s="24" t="str">
        <f>IF(AK49="","「Q.3」",IF(AQ49="","「Q.3」",IF(BC49="","「Ｑ.3」",IF(AJ53="","「Q.3」",""))))</f>
        <v>「Q.3」</v>
      </c>
    </row>
    <row r="48" spans="1:77" ht="7.5" customHeight="1" thickBot="1">
      <c r="A48" s="190"/>
      <c r="B48" s="191"/>
      <c r="C48" s="191"/>
      <c r="D48" s="192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60"/>
      <c r="AI48" s="208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62"/>
      <c r="AW48" s="62"/>
      <c r="AX48" s="62"/>
      <c r="AY48" s="62"/>
      <c r="AZ48" s="62"/>
      <c r="BA48" s="62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62"/>
      <c r="BQ48" s="62"/>
      <c r="BR48" s="62"/>
      <c r="BS48" s="62"/>
      <c r="BT48" s="62"/>
      <c r="BU48" s="63"/>
      <c r="BV48" s="40">
        <f>IF(AJ53="","",IF(BV50="","",BV49&amp;BV50&amp;AJ57))</f>
      </c>
      <c r="BW48" s="14"/>
      <c r="BX48" s="14"/>
      <c r="BY48" s="25"/>
    </row>
    <row r="49" spans="1:77" s="1" customFormat="1" ht="7.5" customHeight="1" thickBot="1">
      <c r="A49" s="190"/>
      <c r="B49" s="191"/>
      <c r="C49" s="191"/>
      <c r="D49" s="192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60"/>
      <c r="AI49" s="164" t="s">
        <v>2</v>
      </c>
      <c r="AJ49" s="287"/>
      <c r="AK49" s="295"/>
      <c r="AL49" s="296"/>
      <c r="AM49" s="296"/>
      <c r="AN49" s="297"/>
      <c r="AO49" s="164" t="s">
        <v>3</v>
      </c>
      <c r="AP49" s="287"/>
      <c r="AQ49" s="295"/>
      <c r="AR49" s="296"/>
      <c r="AS49" s="296"/>
      <c r="AT49" s="296"/>
      <c r="AU49" s="297"/>
      <c r="AV49" s="164"/>
      <c r="AW49" s="287"/>
      <c r="AX49" s="287"/>
      <c r="AY49" s="287"/>
      <c r="AZ49" s="287"/>
      <c r="BA49" s="287"/>
      <c r="BB49" s="163"/>
      <c r="BC49" s="249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1"/>
      <c r="BQ49" s="64"/>
      <c r="BR49" s="64"/>
      <c r="BS49" s="64"/>
      <c r="BT49" s="64"/>
      <c r="BU49" s="65"/>
      <c r="BV49" s="40">
        <f>IF(BC49="","",BC49)</f>
      </c>
      <c r="BW49" s="14"/>
      <c r="BX49" s="14"/>
      <c r="BY49" s="25"/>
    </row>
    <row r="50" spans="1:77" s="1" customFormat="1" ht="7.5" customHeight="1" thickBot="1">
      <c r="A50" s="190"/>
      <c r="B50" s="191"/>
      <c r="C50" s="191"/>
      <c r="D50" s="192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60"/>
      <c r="AI50" s="164"/>
      <c r="AJ50" s="287"/>
      <c r="AK50" s="298"/>
      <c r="AL50" s="299"/>
      <c r="AM50" s="299"/>
      <c r="AN50" s="300"/>
      <c r="AO50" s="164"/>
      <c r="AP50" s="287"/>
      <c r="AQ50" s="298"/>
      <c r="AR50" s="299"/>
      <c r="AS50" s="299"/>
      <c r="AT50" s="299"/>
      <c r="AU50" s="300"/>
      <c r="AV50" s="164"/>
      <c r="AW50" s="287"/>
      <c r="AX50" s="287"/>
      <c r="AY50" s="287"/>
      <c r="AZ50" s="287"/>
      <c r="BA50" s="287"/>
      <c r="BB50" s="163"/>
      <c r="BC50" s="252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4"/>
      <c r="BQ50" s="64"/>
      <c r="BR50" s="64"/>
      <c r="BS50" s="64"/>
      <c r="BT50" s="64"/>
      <c r="BU50" s="65"/>
      <c r="BV50" s="39">
        <f>IF(AJ53="","",AJ53)</f>
      </c>
      <c r="BW50" s="14"/>
      <c r="BX50" s="14"/>
      <c r="BY50" s="25"/>
    </row>
    <row r="51" spans="1:77" ht="7.5" customHeight="1" thickBot="1">
      <c r="A51" s="190"/>
      <c r="B51" s="191"/>
      <c r="C51" s="191"/>
      <c r="D51" s="192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60"/>
      <c r="AI51" s="285" t="s">
        <v>35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286"/>
      <c r="BV51" s="39">
        <f>IF(AJ57="","",AJ57)</f>
      </c>
      <c r="BW51" s="14"/>
      <c r="BX51" s="14"/>
      <c r="BY51" s="25"/>
    </row>
    <row r="52" spans="1:77" ht="7.5" customHeight="1" thickBot="1">
      <c r="A52" s="190"/>
      <c r="B52" s="191"/>
      <c r="C52" s="191"/>
      <c r="D52" s="192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285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286"/>
      <c r="BV52" s="30"/>
      <c r="BW52" s="14"/>
      <c r="BX52" s="14"/>
      <c r="BY52" s="25"/>
    </row>
    <row r="53" spans="1:77" s="1" customFormat="1" ht="7.5" customHeight="1">
      <c r="A53" s="190"/>
      <c r="B53" s="191"/>
      <c r="C53" s="191"/>
      <c r="D53" s="192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60"/>
      <c r="AI53" s="66"/>
      <c r="AJ53" s="255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7"/>
      <c r="BU53" s="66"/>
      <c r="BV53" s="6"/>
      <c r="BW53" s="14"/>
      <c r="BX53" s="14"/>
      <c r="BY53" s="25"/>
    </row>
    <row r="54" spans="1:77" s="1" customFormat="1" ht="7.5" customHeight="1" thickBot="1">
      <c r="A54" s="190"/>
      <c r="B54" s="191"/>
      <c r="C54" s="191"/>
      <c r="D54" s="192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60"/>
      <c r="AI54" s="66"/>
      <c r="AJ54" s="258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60"/>
      <c r="BU54" s="66"/>
      <c r="BV54" s="6"/>
      <c r="BW54" s="14"/>
      <c r="BX54" s="14"/>
      <c r="BY54" s="25"/>
    </row>
    <row r="55" spans="1:77" ht="7.5" customHeight="1">
      <c r="A55" s="190"/>
      <c r="B55" s="191"/>
      <c r="C55" s="191"/>
      <c r="D55" s="192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60"/>
      <c r="AI55" s="285" t="s">
        <v>36</v>
      </c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286"/>
      <c r="BV55" s="30"/>
      <c r="BW55" s="14"/>
      <c r="BX55" s="14"/>
      <c r="BY55" s="25"/>
    </row>
    <row r="56" spans="1:77" ht="7.5" customHeight="1" thickBot="1">
      <c r="A56" s="190"/>
      <c r="B56" s="191"/>
      <c r="C56" s="191"/>
      <c r="D56" s="192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60"/>
      <c r="AI56" s="285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286"/>
      <c r="BV56" s="30"/>
      <c r="BW56" s="14"/>
      <c r="BX56" s="14"/>
      <c r="BY56" s="25"/>
    </row>
    <row r="57" spans="1:77" s="1" customFormat="1" ht="7.5" customHeight="1">
      <c r="A57" s="190"/>
      <c r="B57" s="191"/>
      <c r="C57" s="191"/>
      <c r="D57" s="192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60"/>
      <c r="AI57" s="66"/>
      <c r="AJ57" s="255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7"/>
      <c r="BU57" s="66"/>
      <c r="BV57" s="6"/>
      <c r="BW57" s="14"/>
      <c r="BX57" s="14"/>
      <c r="BY57" s="25"/>
    </row>
    <row r="58" spans="1:77" s="1" customFormat="1" ht="7.5" customHeight="1" thickBot="1">
      <c r="A58" s="190"/>
      <c r="B58" s="191"/>
      <c r="C58" s="191"/>
      <c r="D58" s="192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60"/>
      <c r="AI58" s="66"/>
      <c r="AJ58" s="258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60"/>
      <c r="BU58" s="66"/>
      <c r="BV58" s="6"/>
      <c r="BW58" s="14"/>
      <c r="BX58" s="14"/>
      <c r="BY58" s="25"/>
    </row>
    <row r="59" spans="1:77" s="1" customFormat="1" ht="7.5" customHeight="1" thickBot="1">
      <c r="A59" s="193"/>
      <c r="B59" s="194"/>
      <c r="C59" s="194"/>
      <c r="D59" s="195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60"/>
      <c r="AI59" s="291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3"/>
      <c r="BV59" s="31"/>
      <c r="BW59" s="14"/>
      <c r="BX59" s="14"/>
      <c r="BY59" s="26"/>
    </row>
    <row r="60" spans="1:77" ht="7.5" customHeight="1" thickBot="1">
      <c r="A60" s="165" t="s">
        <v>14</v>
      </c>
      <c r="B60" s="165"/>
      <c r="C60" s="165"/>
      <c r="D60" s="165"/>
      <c r="E60" s="158" t="s">
        <v>42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60"/>
      <c r="AI60" s="301" t="s">
        <v>43</v>
      </c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302"/>
      <c r="BV60" s="39">
        <f>IF(AL62="","",AL62)</f>
      </c>
      <c r="BW60" s="22"/>
      <c r="BX60" s="22"/>
      <c r="BY60" s="24" t="str">
        <f>IF(AL62="","「Q.4」",IF(AL66="","「Q.4」",""))</f>
        <v>「Q.4」</v>
      </c>
    </row>
    <row r="61" spans="1:77" ht="7.5" customHeight="1" thickBot="1">
      <c r="A61" s="165"/>
      <c r="B61" s="165"/>
      <c r="C61" s="165"/>
      <c r="D61" s="165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60"/>
      <c r="AI61" s="285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286"/>
      <c r="BV61" s="39">
        <f>IF(AL66="","",AL66)</f>
      </c>
      <c r="BW61" s="22"/>
      <c r="BX61" s="22"/>
      <c r="BY61" s="25"/>
    </row>
    <row r="62" spans="1:77" s="1" customFormat="1" ht="7.5" customHeight="1">
      <c r="A62" s="165"/>
      <c r="B62" s="165"/>
      <c r="C62" s="165"/>
      <c r="D62" s="165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60"/>
      <c r="AI62" s="67"/>
      <c r="AJ62" s="303"/>
      <c r="AK62" s="303"/>
      <c r="AL62" s="138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40"/>
      <c r="AY62" s="68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5"/>
      <c r="BV62" s="6"/>
      <c r="BW62" s="22"/>
      <c r="BX62" s="22"/>
      <c r="BY62" s="25"/>
    </row>
    <row r="63" spans="1:77" s="1" customFormat="1" ht="7.5" customHeight="1" thickBot="1">
      <c r="A63" s="165"/>
      <c r="B63" s="165"/>
      <c r="C63" s="165"/>
      <c r="D63" s="165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60"/>
      <c r="AI63" s="67"/>
      <c r="AJ63" s="303"/>
      <c r="AK63" s="303"/>
      <c r="AL63" s="141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35"/>
      <c r="AY63" s="68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5"/>
      <c r="BV63" s="6"/>
      <c r="BW63" s="22"/>
      <c r="BX63" s="22"/>
      <c r="BY63" s="25"/>
    </row>
    <row r="64" spans="1:77" s="1" customFormat="1" ht="7.5" customHeight="1">
      <c r="A64" s="165"/>
      <c r="B64" s="165"/>
      <c r="C64" s="165"/>
      <c r="D64" s="165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60"/>
      <c r="AI64" s="285" t="s">
        <v>44</v>
      </c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286"/>
      <c r="BV64" s="6"/>
      <c r="BW64" s="14"/>
      <c r="BX64" s="22"/>
      <c r="BY64" s="25"/>
    </row>
    <row r="65" spans="1:77" s="1" customFormat="1" ht="7.5" customHeight="1" thickBot="1">
      <c r="A65" s="165"/>
      <c r="B65" s="165"/>
      <c r="C65" s="165"/>
      <c r="D65" s="165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285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286"/>
      <c r="BV65" s="6"/>
      <c r="BW65" s="14"/>
      <c r="BX65" s="22"/>
      <c r="BY65" s="25"/>
    </row>
    <row r="66" spans="1:77" s="1" customFormat="1" ht="7.5" customHeight="1">
      <c r="A66" s="165"/>
      <c r="B66" s="165"/>
      <c r="C66" s="165"/>
      <c r="D66" s="165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60"/>
      <c r="AI66" s="67"/>
      <c r="AJ66" s="303"/>
      <c r="AK66" s="303"/>
      <c r="AL66" s="138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40"/>
      <c r="AY66" s="68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5"/>
      <c r="BV66" s="6"/>
      <c r="BW66" s="14"/>
      <c r="BX66" s="22"/>
      <c r="BY66" s="25"/>
    </row>
    <row r="67" spans="1:77" s="1" customFormat="1" ht="7.5" customHeight="1" thickBot="1">
      <c r="A67" s="165"/>
      <c r="B67" s="165"/>
      <c r="C67" s="165"/>
      <c r="D67" s="165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60"/>
      <c r="AI67" s="67"/>
      <c r="AJ67" s="303"/>
      <c r="AK67" s="303"/>
      <c r="AL67" s="141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35"/>
      <c r="AY67" s="68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5"/>
      <c r="BV67" s="6"/>
      <c r="BW67" s="14"/>
      <c r="BX67" s="22"/>
      <c r="BY67" s="25"/>
    </row>
    <row r="68" spans="1:77" ht="14.25" customHeight="1" thickBot="1">
      <c r="A68" s="165"/>
      <c r="B68" s="165"/>
      <c r="C68" s="165"/>
      <c r="D68" s="165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288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90"/>
      <c r="BV68" s="30"/>
      <c r="BW68" s="14"/>
      <c r="BX68" s="14"/>
      <c r="BY68" s="26"/>
    </row>
    <row r="69" spans="1:77" ht="7.5" customHeight="1" thickBot="1">
      <c r="A69" s="187" t="s">
        <v>15</v>
      </c>
      <c r="B69" s="188"/>
      <c r="C69" s="188"/>
      <c r="D69" s="189"/>
      <c r="E69" s="196" t="s">
        <v>48</v>
      </c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8"/>
      <c r="AI69" s="205" t="s">
        <v>47</v>
      </c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7"/>
      <c r="BV69" s="41">
        <f>IF(AL71="","",AL71&amp;BV70)</f>
      </c>
      <c r="BW69" s="14"/>
      <c r="BX69" s="14"/>
      <c r="BY69" s="24" t="str">
        <f>IF(AL71="","「Q５」","")</f>
        <v>「Q５」</v>
      </c>
    </row>
    <row r="70" spans="1:77" ht="7.5" customHeight="1" thickBot="1">
      <c r="A70" s="190"/>
      <c r="B70" s="191"/>
      <c r="C70" s="191"/>
      <c r="D70" s="192"/>
      <c r="E70" s="199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1"/>
      <c r="AI70" s="208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10"/>
      <c r="BV70" s="41">
        <f>IF(BF71="","","　、　"&amp;BF71)</f>
      </c>
      <c r="BW70" s="14"/>
      <c r="BX70" s="14"/>
      <c r="BY70" s="25"/>
    </row>
    <row r="71" spans="1:77" ht="7.5" customHeight="1">
      <c r="A71" s="190"/>
      <c r="B71" s="191"/>
      <c r="C71" s="191"/>
      <c r="D71" s="192"/>
      <c r="E71" s="199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1"/>
      <c r="AI71" s="70"/>
      <c r="AJ71" s="136" t="s">
        <v>49</v>
      </c>
      <c r="AK71" s="137"/>
      <c r="AL71" s="249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1"/>
      <c r="AZ71" s="70"/>
      <c r="BA71" s="71"/>
      <c r="BB71" s="71"/>
      <c r="BC71" s="71"/>
      <c r="BD71" s="136" t="s">
        <v>50</v>
      </c>
      <c r="BE71" s="137"/>
      <c r="BF71" s="249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1"/>
      <c r="BT71" s="71"/>
      <c r="BU71" s="72"/>
      <c r="BV71" s="30"/>
      <c r="BW71" s="14"/>
      <c r="BX71" s="14"/>
      <c r="BY71" s="25"/>
    </row>
    <row r="72" spans="1:77" ht="7.5" customHeight="1" thickBot="1">
      <c r="A72" s="190"/>
      <c r="B72" s="191"/>
      <c r="C72" s="191"/>
      <c r="D72" s="192"/>
      <c r="E72" s="199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1"/>
      <c r="AI72" s="70"/>
      <c r="AJ72" s="133"/>
      <c r="AK72" s="137"/>
      <c r="AL72" s="252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4"/>
      <c r="AZ72" s="70"/>
      <c r="BA72" s="71"/>
      <c r="BB72" s="71"/>
      <c r="BC72" s="71"/>
      <c r="BD72" s="133"/>
      <c r="BE72" s="137"/>
      <c r="BF72" s="252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4"/>
      <c r="BT72" s="71"/>
      <c r="BU72" s="72"/>
      <c r="BV72" s="30"/>
      <c r="BW72" s="14"/>
      <c r="BX72" s="14"/>
      <c r="BY72" s="25"/>
    </row>
    <row r="73" spans="1:77" ht="7.5" customHeight="1" thickBot="1">
      <c r="A73" s="193"/>
      <c r="B73" s="194"/>
      <c r="C73" s="194"/>
      <c r="D73" s="195"/>
      <c r="E73" s="202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4"/>
      <c r="AI73" s="73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5"/>
      <c r="BV73" s="30"/>
      <c r="BW73" s="14"/>
      <c r="BX73" s="14"/>
      <c r="BY73" s="25"/>
    </row>
    <row r="74" spans="1:77" ht="7.5" customHeight="1" thickBot="1">
      <c r="A74" s="187" t="s">
        <v>83</v>
      </c>
      <c r="B74" s="188"/>
      <c r="C74" s="188"/>
      <c r="D74" s="189"/>
      <c r="E74" s="196" t="s">
        <v>46</v>
      </c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8"/>
      <c r="AI74" s="205" t="s">
        <v>45</v>
      </c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7"/>
      <c r="BV74" s="41">
        <f>IF(AL76="","",AL76)</f>
      </c>
      <c r="BW74" s="14"/>
      <c r="BX74" s="14"/>
      <c r="BY74" s="24" t="str">
        <f>IF(AL76="","「Q6」","")</f>
        <v>「Q6」</v>
      </c>
    </row>
    <row r="75" spans="1:77" ht="7.5" customHeight="1" thickBot="1">
      <c r="A75" s="190"/>
      <c r="B75" s="191"/>
      <c r="C75" s="191"/>
      <c r="D75" s="192"/>
      <c r="E75" s="199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1"/>
      <c r="AI75" s="208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10"/>
      <c r="BV75" s="30"/>
      <c r="BW75" s="14"/>
      <c r="BX75" s="14"/>
      <c r="BY75" s="25"/>
    </row>
    <row r="76" spans="1:77" ht="7.5" customHeight="1">
      <c r="A76" s="190"/>
      <c r="B76" s="191"/>
      <c r="C76" s="191"/>
      <c r="D76" s="192"/>
      <c r="E76" s="199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1"/>
      <c r="AI76" s="70"/>
      <c r="AJ76" s="71"/>
      <c r="AK76" s="71"/>
      <c r="AL76" s="232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4"/>
      <c r="BT76" s="71"/>
      <c r="BU76" s="72"/>
      <c r="BV76" s="30"/>
      <c r="BW76" s="14"/>
      <c r="BX76" s="14"/>
      <c r="BY76" s="25"/>
    </row>
    <row r="77" spans="1:77" ht="7.5" customHeight="1">
      <c r="A77" s="190"/>
      <c r="B77" s="191"/>
      <c r="C77" s="191"/>
      <c r="D77" s="192"/>
      <c r="E77" s="199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1"/>
      <c r="AI77" s="70"/>
      <c r="AJ77" s="71"/>
      <c r="AK77" s="71"/>
      <c r="AL77" s="235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7"/>
      <c r="BT77" s="71"/>
      <c r="BU77" s="72"/>
      <c r="BV77" s="30"/>
      <c r="BW77" s="14"/>
      <c r="BX77" s="14"/>
      <c r="BY77" s="25"/>
    </row>
    <row r="78" spans="1:77" ht="7.5" customHeight="1" thickBot="1">
      <c r="A78" s="190"/>
      <c r="B78" s="191"/>
      <c r="C78" s="191"/>
      <c r="D78" s="192"/>
      <c r="E78" s="199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1"/>
      <c r="AI78" s="70"/>
      <c r="AJ78" s="71"/>
      <c r="AK78" s="71"/>
      <c r="AL78" s="238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40"/>
      <c r="BT78" s="71"/>
      <c r="BU78" s="72"/>
      <c r="BV78" s="30"/>
      <c r="BW78" s="14"/>
      <c r="BX78" s="14"/>
      <c r="BY78" s="25"/>
    </row>
    <row r="79" spans="1:77" ht="7.5" customHeight="1" thickBot="1">
      <c r="A79" s="193"/>
      <c r="B79" s="194"/>
      <c r="C79" s="194"/>
      <c r="D79" s="195"/>
      <c r="E79" s="202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4"/>
      <c r="AI79" s="73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5"/>
      <c r="BV79" s="30"/>
      <c r="BW79" s="14"/>
      <c r="BX79" s="14"/>
      <c r="BY79" s="25"/>
    </row>
    <row r="80" spans="1:77" ht="7.5" customHeight="1" thickBot="1">
      <c r="A80" s="187" t="s">
        <v>84</v>
      </c>
      <c r="B80" s="188"/>
      <c r="C80" s="188"/>
      <c r="D80" s="189"/>
      <c r="E80" s="196" t="s">
        <v>51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8"/>
      <c r="AI80" s="205" t="s">
        <v>52</v>
      </c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7"/>
      <c r="BV80" s="41">
        <f>IF(AL82="","",AL82)</f>
      </c>
      <c r="BW80" s="14"/>
      <c r="BX80" s="14"/>
      <c r="BY80" s="24" t="str">
        <f>IF(AL82="","「Q7」","")</f>
        <v>「Q7」</v>
      </c>
    </row>
    <row r="81" spans="1:77" ht="7.5" customHeight="1" thickBot="1">
      <c r="A81" s="190"/>
      <c r="B81" s="191"/>
      <c r="C81" s="191"/>
      <c r="D81" s="192"/>
      <c r="E81" s="199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1"/>
      <c r="AI81" s="208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10"/>
      <c r="BV81" s="30"/>
      <c r="BW81" s="14"/>
      <c r="BX81" s="14"/>
      <c r="BY81" s="25"/>
    </row>
    <row r="82" spans="1:77" ht="7.5" customHeight="1">
      <c r="A82" s="190"/>
      <c r="B82" s="191"/>
      <c r="C82" s="191"/>
      <c r="D82" s="192"/>
      <c r="E82" s="199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1"/>
      <c r="AI82" s="70"/>
      <c r="AJ82" s="71"/>
      <c r="AK82" s="71"/>
      <c r="AL82" s="232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4"/>
      <c r="BT82" s="71"/>
      <c r="BU82" s="72"/>
      <c r="BV82" s="30"/>
      <c r="BW82" s="14"/>
      <c r="BX82" s="14"/>
      <c r="BY82" s="25"/>
    </row>
    <row r="83" spans="1:77" ht="7.5" customHeight="1">
      <c r="A83" s="190"/>
      <c r="B83" s="191"/>
      <c r="C83" s="191"/>
      <c r="D83" s="192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1"/>
      <c r="AI83" s="70"/>
      <c r="AJ83" s="71"/>
      <c r="AK83" s="71"/>
      <c r="AL83" s="235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7"/>
      <c r="BT83" s="71"/>
      <c r="BU83" s="72"/>
      <c r="BV83" s="30"/>
      <c r="BW83" s="14"/>
      <c r="BX83" s="14"/>
      <c r="BY83" s="25"/>
    </row>
    <row r="84" spans="1:77" ht="7.5" customHeight="1" thickBot="1">
      <c r="A84" s="190"/>
      <c r="B84" s="191"/>
      <c r="C84" s="191"/>
      <c r="D84" s="192"/>
      <c r="E84" s="199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1"/>
      <c r="AI84" s="70"/>
      <c r="AJ84" s="71"/>
      <c r="AK84" s="71"/>
      <c r="AL84" s="238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40"/>
      <c r="BT84" s="71"/>
      <c r="BU84" s="72"/>
      <c r="BV84" s="30"/>
      <c r="BW84" s="14"/>
      <c r="BX84" s="14"/>
      <c r="BY84" s="25"/>
    </row>
    <row r="85" spans="1:77" ht="7.5" customHeight="1" thickBot="1">
      <c r="A85" s="193"/>
      <c r="B85" s="194"/>
      <c r="C85" s="194"/>
      <c r="D85" s="195"/>
      <c r="E85" s="202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4"/>
      <c r="AI85" s="73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5"/>
      <c r="BV85" s="30"/>
      <c r="BW85" s="14"/>
      <c r="BX85" s="14"/>
      <c r="BY85" s="25"/>
    </row>
    <row r="86" spans="1:77" ht="7.5" customHeight="1" thickBot="1">
      <c r="A86" s="187" t="s">
        <v>85</v>
      </c>
      <c r="B86" s="188"/>
      <c r="C86" s="188"/>
      <c r="D86" s="189"/>
      <c r="E86" s="196" t="s">
        <v>53</v>
      </c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8"/>
      <c r="AI86" s="205" t="s">
        <v>54</v>
      </c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7"/>
      <c r="BV86" s="41">
        <f>IF(AL88="","",AL88)</f>
      </c>
      <c r="BW86" s="14"/>
      <c r="BX86" s="14"/>
      <c r="BY86" s="24" t="str">
        <f>IF(AL88="","「Q８」","")</f>
        <v>「Q８」</v>
      </c>
    </row>
    <row r="87" spans="1:77" ht="7.5" customHeight="1" thickBot="1">
      <c r="A87" s="190"/>
      <c r="B87" s="191"/>
      <c r="C87" s="191"/>
      <c r="D87" s="192"/>
      <c r="E87" s="199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1"/>
      <c r="AI87" s="208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10"/>
      <c r="BV87" s="30"/>
      <c r="BW87" s="14"/>
      <c r="BX87" s="14"/>
      <c r="BY87" s="25"/>
    </row>
    <row r="88" spans="1:77" ht="7.5" customHeight="1">
      <c r="A88" s="190"/>
      <c r="B88" s="191"/>
      <c r="C88" s="191"/>
      <c r="D88" s="192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1"/>
      <c r="AI88" s="70"/>
      <c r="AJ88" s="71"/>
      <c r="AK88" s="71"/>
      <c r="AL88" s="223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5"/>
      <c r="BT88" s="71"/>
      <c r="BU88" s="72"/>
      <c r="BV88" s="30"/>
      <c r="BW88" s="14"/>
      <c r="BX88" s="14"/>
      <c r="BY88" s="25"/>
    </row>
    <row r="89" spans="1:77" ht="7.5" customHeight="1">
      <c r="A89" s="190"/>
      <c r="B89" s="191"/>
      <c r="C89" s="191"/>
      <c r="D89" s="192"/>
      <c r="E89" s="199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1"/>
      <c r="AI89" s="70"/>
      <c r="AJ89" s="71"/>
      <c r="AK89" s="71"/>
      <c r="AL89" s="226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8"/>
      <c r="BT89" s="71"/>
      <c r="BU89" s="72"/>
      <c r="BV89" s="30"/>
      <c r="BW89" s="14"/>
      <c r="BX89" s="14"/>
      <c r="BY89" s="25"/>
    </row>
    <row r="90" spans="1:77" ht="7.5" customHeight="1" thickBot="1">
      <c r="A90" s="190"/>
      <c r="B90" s="191"/>
      <c r="C90" s="191"/>
      <c r="D90" s="192"/>
      <c r="E90" s="199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1"/>
      <c r="AI90" s="70"/>
      <c r="AJ90" s="71"/>
      <c r="AK90" s="71"/>
      <c r="AL90" s="229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1"/>
      <c r="BT90" s="71"/>
      <c r="BU90" s="72"/>
      <c r="BV90" s="30"/>
      <c r="BW90" s="14"/>
      <c r="BX90" s="14"/>
      <c r="BY90" s="25"/>
    </row>
    <row r="91" spans="1:77" ht="7.5" customHeight="1" thickBot="1">
      <c r="A91" s="193"/>
      <c r="B91" s="194"/>
      <c r="C91" s="194"/>
      <c r="D91" s="195"/>
      <c r="E91" s="202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4"/>
      <c r="AI91" s="73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5"/>
      <c r="BV91" s="30"/>
      <c r="BW91" s="14"/>
      <c r="BX91" s="14"/>
      <c r="BY91" s="25"/>
    </row>
    <row r="92" spans="1:77" ht="7.5" customHeight="1" thickBot="1">
      <c r="A92" s="187" t="s">
        <v>86</v>
      </c>
      <c r="B92" s="188"/>
      <c r="C92" s="188"/>
      <c r="D92" s="189"/>
      <c r="E92" s="196" t="s">
        <v>55</v>
      </c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8"/>
      <c r="AI92" s="205" t="s">
        <v>56</v>
      </c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7"/>
      <c r="BV92" s="41">
        <f>IF(AL94="","",AL94)</f>
      </c>
      <c r="BW92" s="14"/>
      <c r="BX92" s="14"/>
      <c r="BY92" s="24" t="str">
        <f>IF(AL94="","「Q9」","")</f>
        <v>「Q9」</v>
      </c>
    </row>
    <row r="93" spans="1:77" ht="7.5" customHeight="1" thickBot="1">
      <c r="A93" s="190"/>
      <c r="B93" s="191"/>
      <c r="C93" s="191"/>
      <c r="D93" s="192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1"/>
      <c r="AI93" s="208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10"/>
      <c r="BV93" s="30"/>
      <c r="BW93" s="14"/>
      <c r="BX93" s="14"/>
      <c r="BY93" s="25"/>
    </row>
    <row r="94" spans="1:77" ht="7.5" customHeight="1">
      <c r="A94" s="190"/>
      <c r="B94" s="191"/>
      <c r="C94" s="191"/>
      <c r="D94" s="192"/>
      <c r="E94" s="199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1"/>
      <c r="AI94" s="70"/>
      <c r="AJ94" s="71"/>
      <c r="AK94" s="71"/>
      <c r="AL94" s="211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3"/>
      <c r="BT94" s="71"/>
      <c r="BU94" s="72"/>
      <c r="BV94" s="30"/>
      <c r="BW94" s="14"/>
      <c r="BX94" s="14"/>
      <c r="BY94" s="25"/>
    </row>
    <row r="95" spans="1:77" ht="7.5" customHeight="1">
      <c r="A95" s="190"/>
      <c r="B95" s="191"/>
      <c r="C95" s="191"/>
      <c r="D95" s="192"/>
      <c r="E95" s="199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1"/>
      <c r="AI95" s="70"/>
      <c r="AJ95" s="71"/>
      <c r="AK95" s="71"/>
      <c r="AL95" s="214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6"/>
      <c r="BT95" s="71"/>
      <c r="BU95" s="72"/>
      <c r="BV95" s="30"/>
      <c r="BW95" s="14"/>
      <c r="BX95" s="14"/>
      <c r="BY95" s="25"/>
    </row>
    <row r="96" spans="1:77" ht="7.5" customHeight="1" thickBot="1">
      <c r="A96" s="190"/>
      <c r="B96" s="191"/>
      <c r="C96" s="191"/>
      <c r="D96" s="192"/>
      <c r="E96" s="199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1"/>
      <c r="AI96" s="70"/>
      <c r="AJ96" s="71"/>
      <c r="AK96" s="71"/>
      <c r="AL96" s="217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9"/>
      <c r="BT96" s="71"/>
      <c r="BU96" s="72"/>
      <c r="BV96" s="30"/>
      <c r="BW96" s="14"/>
      <c r="BX96" s="14"/>
      <c r="BY96" s="25"/>
    </row>
    <row r="97" spans="1:77" ht="7.5" customHeight="1" thickBot="1">
      <c r="A97" s="193"/>
      <c r="B97" s="194"/>
      <c r="C97" s="194"/>
      <c r="D97" s="195"/>
      <c r="E97" s="202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4"/>
      <c r="AI97" s="73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5"/>
      <c r="BV97" s="30"/>
      <c r="BW97" s="14"/>
      <c r="BX97" s="14"/>
      <c r="BY97" s="25"/>
    </row>
    <row r="98" spans="1:77" ht="7.5" customHeight="1" thickBot="1">
      <c r="A98" s="187" t="s">
        <v>87</v>
      </c>
      <c r="B98" s="188"/>
      <c r="C98" s="188"/>
      <c r="D98" s="189"/>
      <c r="E98" s="196" t="s">
        <v>57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8"/>
      <c r="AI98" s="205" t="s">
        <v>58</v>
      </c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7"/>
      <c r="BV98" s="41">
        <f>IF(AL100="","",AL100)</f>
      </c>
      <c r="BW98" s="14"/>
      <c r="BX98" s="14"/>
      <c r="BY98" s="24" t="str">
        <f>IF(AL100="","「Q10」","")</f>
        <v>「Q10」</v>
      </c>
    </row>
    <row r="99" spans="1:77" ht="7.5" customHeight="1" thickBot="1">
      <c r="A99" s="190"/>
      <c r="B99" s="191"/>
      <c r="C99" s="191"/>
      <c r="D99" s="192"/>
      <c r="E99" s="199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1"/>
      <c r="AI99" s="208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10"/>
      <c r="BV99" s="30"/>
      <c r="BW99" s="14"/>
      <c r="BX99" s="14"/>
      <c r="BY99" s="25"/>
    </row>
    <row r="100" spans="1:77" ht="7.5" customHeight="1">
      <c r="A100" s="190"/>
      <c r="B100" s="191"/>
      <c r="C100" s="191"/>
      <c r="D100" s="192"/>
      <c r="E100" s="199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1"/>
      <c r="AI100" s="70"/>
      <c r="AJ100" s="71"/>
      <c r="AK100" s="71"/>
      <c r="AL100" s="211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3"/>
      <c r="BT100" s="71"/>
      <c r="BU100" s="72"/>
      <c r="BV100" s="30"/>
      <c r="BW100" s="14"/>
      <c r="BX100" s="14"/>
      <c r="BY100" s="25"/>
    </row>
    <row r="101" spans="1:77" ht="7.5" customHeight="1">
      <c r="A101" s="190"/>
      <c r="B101" s="191"/>
      <c r="C101" s="191"/>
      <c r="D101" s="192"/>
      <c r="E101" s="199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1"/>
      <c r="AI101" s="70"/>
      <c r="AJ101" s="71"/>
      <c r="AK101" s="71"/>
      <c r="AL101" s="214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6"/>
      <c r="BT101" s="71"/>
      <c r="BU101" s="72"/>
      <c r="BV101" s="30"/>
      <c r="BW101" s="14"/>
      <c r="BX101" s="14"/>
      <c r="BY101" s="25"/>
    </row>
    <row r="102" spans="1:77" ht="7.5" customHeight="1" thickBot="1">
      <c r="A102" s="190"/>
      <c r="B102" s="191"/>
      <c r="C102" s="191"/>
      <c r="D102" s="192"/>
      <c r="E102" s="199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1"/>
      <c r="AI102" s="70"/>
      <c r="AJ102" s="71"/>
      <c r="AK102" s="71"/>
      <c r="AL102" s="217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9"/>
      <c r="BT102" s="71"/>
      <c r="BU102" s="72"/>
      <c r="BV102" s="30"/>
      <c r="BW102" s="14"/>
      <c r="BX102" s="14"/>
      <c r="BY102" s="25"/>
    </row>
    <row r="103" spans="1:77" ht="7.5" customHeight="1" thickBot="1">
      <c r="A103" s="193"/>
      <c r="B103" s="194"/>
      <c r="C103" s="194"/>
      <c r="D103" s="195"/>
      <c r="E103" s="202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4"/>
      <c r="AI103" s="73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5"/>
      <c r="BV103" s="30"/>
      <c r="BW103" s="14"/>
      <c r="BX103" s="14"/>
      <c r="BY103" s="25"/>
    </row>
    <row r="104" spans="1:77" ht="7.5" customHeight="1" thickBot="1">
      <c r="A104" s="165" t="s">
        <v>88</v>
      </c>
      <c r="B104" s="165"/>
      <c r="C104" s="165"/>
      <c r="D104" s="165"/>
      <c r="E104" s="158" t="s">
        <v>59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60"/>
      <c r="AI104" s="301" t="s">
        <v>60</v>
      </c>
      <c r="AJ104" s="294"/>
      <c r="AK104" s="294"/>
      <c r="AL104" s="294"/>
      <c r="AM104" s="294"/>
      <c r="AN104" s="294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4"/>
      <c r="BJ104" s="294"/>
      <c r="BK104" s="294"/>
      <c r="BL104" s="294"/>
      <c r="BM104" s="294"/>
      <c r="BN104" s="294"/>
      <c r="BO104" s="294"/>
      <c r="BP104" s="294"/>
      <c r="BQ104" s="294"/>
      <c r="BR104" s="294"/>
      <c r="BS104" s="294"/>
      <c r="BT104" s="294"/>
      <c r="BU104" s="302"/>
      <c r="BV104" s="39">
        <f>IF(AN106="","",AN106&amp;"名")</f>
      </c>
      <c r="BW104" s="14"/>
      <c r="BX104" s="14"/>
      <c r="BY104" s="24" t="str">
        <f>IF(AN106="","「Q11」","")</f>
        <v>「Q11」</v>
      </c>
    </row>
    <row r="105" spans="1:84" ht="7.5" customHeight="1" thickBot="1">
      <c r="A105" s="165"/>
      <c r="B105" s="165"/>
      <c r="C105" s="165"/>
      <c r="D105" s="165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60"/>
      <c r="AI105" s="285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286"/>
      <c r="BV105" s="30"/>
      <c r="BW105" s="14"/>
      <c r="BX105" s="14"/>
      <c r="BY105" s="25"/>
      <c r="CF105" s="47"/>
    </row>
    <row r="106" spans="1:77" ht="7.5" customHeight="1">
      <c r="A106" s="165"/>
      <c r="B106" s="165"/>
      <c r="C106" s="165"/>
      <c r="D106" s="165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60"/>
      <c r="AI106" s="76"/>
      <c r="AJ106" s="221"/>
      <c r="AK106" s="221"/>
      <c r="AL106" s="221"/>
      <c r="AM106" s="221"/>
      <c r="AN106" s="134"/>
      <c r="AO106" s="182"/>
      <c r="AP106" s="182"/>
      <c r="AQ106" s="182"/>
      <c r="AR106" s="183"/>
      <c r="AS106" s="220" t="s">
        <v>20</v>
      </c>
      <c r="AT106" s="221"/>
      <c r="AU106" s="77"/>
      <c r="AV106" s="77"/>
      <c r="AW106" s="77"/>
      <c r="AX106" s="77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286"/>
      <c r="BV106" s="30"/>
      <c r="BW106" s="14"/>
      <c r="BX106" s="14"/>
      <c r="BY106" s="25"/>
    </row>
    <row r="107" spans="1:77" ht="7.5" customHeight="1" thickBot="1">
      <c r="A107" s="165"/>
      <c r="B107" s="165"/>
      <c r="C107" s="165"/>
      <c r="D107" s="165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60"/>
      <c r="AI107" s="76"/>
      <c r="AJ107" s="221"/>
      <c r="AK107" s="221"/>
      <c r="AL107" s="221"/>
      <c r="AM107" s="221"/>
      <c r="AN107" s="184"/>
      <c r="AO107" s="185"/>
      <c r="AP107" s="185"/>
      <c r="AQ107" s="185"/>
      <c r="AR107" s="186"/>
      <c r="AS107" s="220"/>
      <c r="AT107" s="221"/>
      <c r="AU107" s="77"/>
      <c r="AV107" s="77"/>
      <c r="AW107" s="77"/>
      <c r="AX107" s="77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286"/>
      <c r="BV107" s="30"/>
      <c r="BW107" s="14"/>
      <c r="BX107" s="14"/>
      <c r="BY107" s="25"/>
    </row>
    <row r="108" spans="1:77" ht="7.5" customHeight="1" thickBot="1">
      <c r="A108" s="165"/>
      <c r="B108" s="165"/>
      <c r="C108" s="165"/>
      <c r="D108" s="165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60"/>
      <c r="AI108" s="316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8"/>
      <c r="BV108" s="29"/>
      <c r="BW108" s="14"/>
      <c r="BX108" s="14"/>
      <c r="BY108" s="26"/>
    </row>
    <row r="109" spans="1:77" ht="7.5" customHeight="1" thickBot="1">
      <c r="A109" s="165" t="s">
        <v>89</v>
      </c>
      <c r="B109" s="165"/>
      <c r="C109" s="165"/>
      <c r="D109" s="165"/>
      <c r="E109" s="158" t="s">
        <v>61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60"/>
      <c r="AI109" s="301" t="s">
        <v>62</v>
      </c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302"/>
      <c r="BV109" s="39">
        <f>IF(AN111="","",AN111&amp;"／１食")</f>
      </c>
      <c r="BW109" s="14"/>
      <c r="BX109" s="14"/>
      <c r="BY109" s="24" t="str">
        <f>IF(AN111="","「Q12」","")</f>
        <v>「Q12」</v>
      </c>
    </row>
    <row r="110" spans="1:77" ht="7.5" customHeight="1" thickBot="1">
      <c r="A110" s="165"/>
      <c r="B110" s="165"/>
      <c r="C110" s="165"/>
      <c r="D110" s="165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60"/>
      <c r="AI110" s="285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286"/>
      <c r="BV110" s="30"/>
      <c r="BW110" s="14"/>
      <c r="BX110" s="14"/>
      <c r="BY110" s="25"/>
    </row>
    <row r="111" spans="1:77" ht="7.5" customHeight="1">
      <c r="A111" s="165"/>
      <c r="B111" s="165"/>
      <c r="C111" s="165"/>
      <c r="D111" s="165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60"/>
      <c r="AI111" s="76"/>
      <c r="AJ111" s="221"/>
      <c r="AK111" s="221"/>
      <c r="AL111" s="221"/>
      <c r="AM111" s="221"/>
      <c r="AN111" s="134"/>
      <c r="AO111" s="182"/>
      <c r="AP111" s="182"/>
      <c r="AQ111" s="182"/>
      <c r="AR111" s="183"/>
      <c r="AS111" s="220" t="s">
        <v>63</v>
      </c>
      <c r="AT111" s="221"/>
      <c r="AU111" s="222"/>
      <c r="AV111" s="222"/>
      <c r="AW111" s="222"/>
      <c r="AX111" s="77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286"/>
      <c r="BV111" s="30"/>
      <c r="BW111" s="14"/>
      <c r="BX111" s="14"/>
      <c r="BY111" s="25"/>
    </row>
    <row r="112" spans="1:77" ht="7.5" customHeight="1" thickBot="1">
      <c r="A112" s="165"/>
      <c r="B112" s="165"/>
      <c r="C112" s="165"/>
      <c r="D112" s="165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60"/>
      <c r="AI112" s="76"/>
      <c r="AJ112" s="221"/>
      <c r="AK112" s="221"/>
      <c r="AL112" s="221"/>
      <c r="AM112" s="221"/>
      <c r="AN112" s="184"/>
      <c r="AO112" s="185"/>
      <c r="AP112" s="185"/>
      <c r="AQ112" s="185"/>
      <c r="AR112" s="186"/>
      <c r="AS112" s="220"/>
      <c r="AT112" s="221"/>
      <c r="AU112" s="222"/>
      <c r="AV112" s="222"/>
      <c r="AW112" s="222"/>
      <c r="AX112" s="77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286"/>
      <c r="BV112" s="30"/>
      <c r="BW112" s="14"/>
      <c r="BX112" s="14"/>
      <c r="BY112" s="25"/>
    </row>
    <row r="113" spans="1:77" s="45" customFormat="1" ht="7.5" customHeight="1" thickBot="1">
      <c r="A113" s="165"/>
      <c r="B113" s="165"/>
      <c r="C113" s="165"/>
      <c r="D113" s="165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60"/>
      <c r="AI113" s="304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6"/>
      <c r="BV113" s="42"/>
      <c r="BW113" s="43"/>
      <c r="BX113" s="43"/>
      <c r="BY113" s="44"/>
    </row>
    <row r="114" spans="1:77" s="2" customFormat="1" ht="7.5" customHeight="1">
      <c r="A114" s="171" t="s">
        <v>64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32"/>
      <c r="BW114" s="15"/>
      <c r="BX114" s="15"/>
      <c r="BY114" s="23"/>
    </row>
    <row r="115" spans="1:77" s="2" customFormat="1" ht="7.5" customHeight="1" thickBo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32"/>
      <c r="BW115" s="15"/>
      <c r="BX115" s="15"/>
      <c r="BY115" s="23"/>
    </row>
    <row r="116" spans="1:77" s="1" customFormat="1" ht="7.5" customHeight="1" thickBot="1">
      <c r="A116" s="165" t="s">
        <v>115</v>
      </c>
      <c r="B116" s="165"/>
      <c r="C116" s="165"/>
      <c r="D116" s="165"/>
      <c r="E116" s="169" t="s">
        <v>65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51"/>
      <c r="AI116" s="152" t="s">
        <v>66</v>
      </c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4"/>
      <c r="BV116" s="37"/>
      <c r="BW116" s="14"/>
      <c r="BX116" s="14"/>
      <c r="BY116" s="24" t="str">
        <f>IF(AJ118="","「Q.13」","")</f>
        <v>「Q.13」</v>
      </c>
    </row>
    <row r="117" spans="1:77" s="1" customFormat="1" ht="7.5" customHeight="1" thickBot="1">
      <c r="A117" s="165"/>
      <c r="B117" s="165"/>
      <c r="C117" s="165"/>
      <c r="D117" s="165"/>
      <c r="E117" s="169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51"/>
      <c r="AI117" s="155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4"/>
      <c r="BV117" s="27"/>
      <c r="BW117" s="14"/>
      <c r="BX117" s="14"/>
      <c r="BY117" s="25"/>
    </row>
    <row r="118" spans="1:77" s="1" customFormat="1" ht="7.5" customHeight="1">
      <c r="A118" s="165"/>
      <c r="B118" s="165"/>
      <c r="C118" s="165"/>
      <c r="D118" s="165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51"/>
      <c r="AI118" s="50"/>
      <c r="AJ118" s="145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7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2"/>
      <c r="BV118" s="5"/>
      <c r="BW118" s="14"/>
      <c r="BX118" s="14"/>
      <c r="BY118" s="25"/>
    </row>
    <row r="119" spans="1:77" s="1" customFormat="1" ht="7.5" customHeight="1" thickBot="1">
      <c r="A119" s="165"/>
      <c r="B119" s="165"/>
      <c r="C119" s="165"/>
      <c r="D119" s="165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51"/>
      <c r="AI119" s="50"/>
      <c r="AJ119" s="148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50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2"/>
      <c r="BV119" s="5"/>
      <c r="BW119" s="14"/>
      <c r="BX119" s="14"/>
      <c r="BY119" s="25"/>
    </row>
    <row r="120" spans="1:77" s="1" customFormat="1" ht="7.5" customHeight="1" thickBot="1">
      <c r="A120" s="165"/>
      <c r="B120" s="165"/>
      <c r="C120" s="165"/>
      <c r="D120" s="165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51"/>
      <c r="AI120" s="53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5"/>
      <c r="BV120" s="5"/>
      <c r="BW120" s="14"/>
      <c r="BX120" s="14"/>
      <c r="BY120" s="26"/>
    </row>
    <row r="121" spans="1:77" s="1" customFormat="1" ht="7.5" customHeight="1" thickBot="1">
      <c r="A121" s="165" t="s">
        <v>116</v>
      </c>
      <c r="B121" s="165"/>
      <c r="C121" s="165"/>
      <c r="D121" s="165"/>
      <c r="E121" s="169" t="s">
        <v>67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51"/>
      <c r="AI121" s="152" t="s">
        <v>68</v>
      </c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4"/>
      <c r="BV121" s="37"/>
      <c r="BW121" s="14"/>
      <c r="BX121" s="14"/>
      <c r="BY121" s="24" t="str">
        <f>IF(AJ123="","「Q.14」","")</f>
        <v>「Q.14」</v>
      </c>
    </row>
    <row r="122" spans="1:77" s="1" customFormat="1" ht="7.5" customHeight="1" thickBot="1">
      <c r="A122" s="165"/>
      <c r="B122" s="165"/>
      <c r="C122" s="165"/>
      <c r="D122" s="165"/>
      <c r="E122" s="169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51"/>
      <c r="AI122" s="155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4"/>
      <c r="BV122" s="27"/>
      <c r="BW122" s="14"/>
      <c r="BX122" s="14"/>
      <c r="BY122" s="25"/>
    </row>
    <row r="123" spans="1:77" s="1" customFormat="1" ht="7.5" customHeight="1">
      <c r="A123" s="165"/>
      <c r="B123" s="165"/>
      <c r="C123" s="165"/>
      <c r="D123" s="165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51"/>
      <c r="AI123" s="50"/>
      <c r="AJ123" s="145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7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2"/>
      <c r="BV123" s="5"/>
      <c r="BW123" s="14"/>
      <c r="BX123" s="14"/>
      <c r="BY123" s="25"/>
    </row>
    <row r="124" spans="1:77" s="1" customFormat="1" ht="7.5" customHeight="1" thickBot="1">
      <c r="A124" s="165"/>
      <c r="B124" s="165"/>
      <c r="C124" s="165"/>
      <c r="D124" s="165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51"/>
      <c r="AI124" s="50"/>
      <c r="AJ124" s="148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50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2"/>
      <c r="BV124" s="5"/>
      <c r="BW124" s="14"/>
      <c r="BX124" s="14"/>
      <c r="BY124" s="25"/>
    </row>
    <row r="125" spans="1:77" s="1" customFormat="1" ht="7.5" customHeight="1" thickBot="1">
      <c r="A125" s="165"/>
      <c r="B125" s="165"/>
      <c r="C125" s="165"/>
      <c r="D125" s="165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51"/>
      <c r="AI125" s="53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5"/>
      <c r="BV125" s="5"/>
      <c r="BW125" s="14"/>
      <c r="BX125" s="14"/>
      <c r="BY125" s="26"/>
    </row>
    <row r="126" spans="1:77" s="1" customFormat="1" ht="7.5" customHeight="1" thickBot="1">
      <c r="A126" s="187" t="s">
        <v>117</v>
      </c>
      <c r="B126" s="188"/>
      <c r="C126" s="188"/>
      <c r="D126" s="189"/>
      <c r="E126" s="307" t="s">
        <v>69</v>
      </c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8"/>
      <c r="AC126" s="308"/>
      <c r="AD126" s="308"/>
      <c r="AE126" s="308"/>
      <c r="AF126" s="308"/>
      <c r="AG126" s="308"/>
      <c r="AH126" s="309"/>
      <c r="AI126" s="152" t="s">
        <v>76</v>
      </c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4"/>
      <c r="BV126" s="38" t="e">
        <f>IF(#REF!="","",IF(#REF!="","",CONCATENATE(#REF!,"　",#REF!)))</f>
        <v>#REF!</v>
      </c>
      <c r="BW126" s="14"/>
      <c r="BX126" s="14" t="b">
        <v>0</v>
      </c>
      <c r="BY126" s="24" t="str">
        <f>IF(BX126&amp;BX127&amp;BX128&amp;BX129&amp;BX130=FALSE&amp;FALSE&amp;FALSE&amp;FALSE&amp;FALSE,"「Q.15」","")</f>
        <v>「Q.15」</v>
      </c>
    </row>
    <row r="127" spans="1:77" s="1" customFormat="1" ht="7.5" customHeight="1" thickBot="1">
      <c r="A127" s="190"/>
      <c r="B127" s="191"/>
      <c r="C127" s="191"/>
      <c r="D127" s="192"/>
      <c r="E127" s="310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2"/>
      <c r="AI127" s="155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4"/>
      <c r="BV127" s="38">
        <f>IF(AJ128="","",AJ128)</f>
      </c>
      <c r="BW127" s="14"/>
      <c r="BX127" s="14" t="b">
        <v>0</v>
      </c>
      <c r="BY127" s="25"/>
    </row>
    <row r="128" spans="1:77" s="1" customFormat="1" ht="7.5" customHeight="1">
      <c r="A128" s="190"/>
      <c r="B128" s="191"/>
      <c r="C128" s="191"/>
      <c r="D128" s="192"/>
      <c r="E128" s="310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2"/>
      <c r="AI128" s="50"/>
      <c r="AJ128" s="78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80"/>
      <c r="BV128" s="19"/>
      <c r="BW128" s="18"/>
      <c r="BX128" s="18" t="b">
        <v>0</v>
      </c>
      <c r="BY128" s="25"/>
    </row>
    <row r="129" spans="1:77" s="1" customFormat="1" ht="7.5" customHeight="1">
      <c r="A129" s="190"/>
      <c r="B129" s="191"/>
      <c r="C129" s="191"/>
      <c r="D129" s="192"/>
      <c r="E129" s="310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2"/>
      <c r="AI129" s="50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80"/>
      <c r="BV129" s="19"/>
      <c r="BW129" s="18"/>
      <c r="BX129" s="18" t="b">
        <v>0</v>
      </c>
      <c r="BY129" s="25"/>
    </row>
    <row r="130" spans="1:77" s="1" customFormat="1" ht="7.5" customHeight="1" thickBot="1">
      <c r="A130" s="193"/>
      <c r="B130" s="194"/>
      <c r="C130" s="194"/>
      <c r="D130" s="195"/>
      <c r="E130" s="313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5"/>
      <c r="AI130" s="81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3"/>
      <c r="BV130" s="19"/>
      <c r="BW130" s="18"/>
      <c r="BX130" s="18" t="b">
        <v>0</v>
      </c>
      <c r="BY130" s="26"/>
    </row>
    <row r="131" spans="1:77" s="1" customFormat="1" ht="7.5" customHeight="1" thickBot="1">
      <c r="A131" s="165" t="s">
        <v>118</v>
      </c>
      <c r="B131" s="165"/>
      <c r="C131" s="165"/>
      <c r="D131" s="165"/>
      <c r="E131" s="169" t="s">
        <v>70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51"/>
      <c r="AI131" s="152" t="s">
        <v>71</v>
      </c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4"/>
      <c r="BV131" s="37"/>
      <c r="BW131" s="14"/>
      <c r="BX131" s="14"/>
      <c r="BY131" s="24" t="str">
        <f>IF(AJ133="","「Q.16」","")</f>
        <v>「Q.16」</v>
      </c>
    </row>
    <row r="132" spans="1:77" s="1" customFormat="1" ht="7.5" customHeight="1" thickBot="1">
      <c r="A132" s="165"/>
      <c r="B132" s="165"/>
      <c r="C132" s="165"/>
      <c r="D132" s="165"/>
      <c r="E132" s="169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51"/>
      <c r="AI132" s="155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4"/>
      <c r="BV132" s="27"/>
      <c r="BW132" s="14"/>
      <c r="BX132" s="14"/>
      <c r="BY132" s="25"/>
    </row>
    <row r="133" spans="1:77" s="1" customFormat="1" ht="7.5" customHeight="1">
      <c r="A133" s="165"/>
      <c r="B133" s="165"/>
      <c r="C133" s="165"/>
      <c r="D133" s="165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51"/>
      <c r="AI133" s="50"/>
      <c r="AJ133" s="145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7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2"/>
      <c r="BV133" s="5"/>
      <c r="BW133" s="14"/>
      <c r="BX133" s="14"/>
      <c r="BY133" s="25"/>
    </row>
    <row r="134" spans="1:77" s="1" customFormat="1" ht="7.5" customHeight="1" thickBot="1">
      <c r="A134" s="165"/>
      <c r="B134" s="165"/>
      <c r="C134" s="165"/>
      <c r="D134" s="165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51"/>
      <c r="AI134" s="50"/>
      <c r="AJ134" s="148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50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2"/>
      <c r="BV134" s="5"/>
      <c r="BW134" s="14"/>
      <c r="BX134" s="14"/>
      <c r="BY134" s="25"/>
    </row>
    <row r="135" spans="1:77" s="1" customFormat="1" ht="7.5" customHeight="1" thickBot="1">
      <c r="A135" s="165"/>
      <c r="B135" s="165"/>
      <c r="C135" s="165"/>
      <c r="D135" s="165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51"/>
      <c r="AI135" s="53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5"/>
      <c r="BV135" s="5"/>
      <c r="BW135" s="14"/>
      <c r="BX135" s="14"/>
      <c r="BY135" s="26"/>
    </row>
    <row r="136" spans="1:77" s="1" customFormat="1" ht="7.5" customHeight="1" thickBot="1">
      <c r="A136" s="165" t="s">
        <v>119</v>
      </c>
      <c r="B136" s="165"/>
      <c r="C136" s="165"/>
      <c r="D136" s="165"/>
      <c r="E136" s="169" t="s">
        <v>143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51"/>
      <c r="AI136" s="152" t="s">
        <v>144</v>
      </c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4"/>
      <c r="BV136" s="37"/>
      <c r="BW136" s="14"/>
      <c r="BX136" s="14"/>
      <c r="BY136" s="24" t="str">
        <f>IF(AJ138="","「Q.17」","")</f>
        <v>「Q.17」</v>
      </c>
    </row>
    <row r="137" spans="1:77" s="1" customFormat="1" ht="7.5" customHeight="1" thickBot="1">
      <c r="A137" s="165"/>
      <c r="B137" s="165"/>
      <c r="C137" s="165"/>
      <c r="D137" s="165"/>
      <c r="E137" s="169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51"/>
      <c r="AI137" s="155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4"/>
      <c r="BV137" s="27"/>
      <c r="BW137" s="14"/>
      <c r="BX137" s="14"/>
      <c r="BY137" s="25"/>
    </row>
    <row r="138" spans="1:77" s="1" customFormat="1" ht="7.5" customHeight="1">
      <c r="A138" s="165"/>
      <c r="B138" s="165"/>
      <c r="C138" s="165"/>
      <c r="D138" s="165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51"/>
      <c r="AI138" s="50"/>
      <c r="AJ138" s="145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7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2"/>
      <c r="BV138" s="5"/>
      <c r="BW138" s="14"/>
      <c r="BX138" s="14"/>
      <c r="BY138" s="25"/>
    </row>
    <row r="139" spans="1:77" s="1" customFormat="1" ht="7.5" customHeight="1" thickBot="1">
      <c r="A139" s="165"/>
      <c r="B139" s="165"/>
      <c r="C139" s="165"/>
      <c r="D139" s="165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51"/>
      <c r="AI139" s="50"/>
      <c r="AJ139" s="148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50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2"/>
      <c r="BV139" s="5"/>
      <c r="BW139" s="14"/>
      <c r="BX139" s="14"/>
      <c r="BY139" s="25"/>
    </row>
    <row r="140" spans="1:77" s="1" customFormat="1" ht="7.5" customHeight="1" thickBot="1">
      <c r="A140" s="165"/>
      <c r="B140" s="165"/>
      <c r="C140" s="165"/>
      <c r="D140" s="165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51"/>
      <c r="AI140" s="53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5"/>
      <c r="BV140" s="5"/>
      <c r="BW140" s="14"/>
      <c r="BX140" s="14"/>
      <c r="BY140" s="26"/>
    </row>
    <row r="141" spans="1:77" s="1" customFormat="1" ht="7.5" customHeight="1" thickBot="1">
      <c r="A141" s="165" t="s">
        <v>120</v>
      </c>
      <c r="B141" s="165"/>
      <c r="C141" s="165"/>
      <c r="D141" s="165"/>
      <c r="E141" s="169" t="s">
        <v>145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51"/>
      <c r="AI141" s="152" t="s">
        <v>147</v>
      </c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4"/>
      <c r="BV141" s="37"/>
      <c r="BW141" s="14"/>
      <c r="BX141" s="14"/>
      <c r="BY141" s="24" t="str">
        <f>IF(AJ143="","「Q.18」","")</f>
        <v>「Q.18」</v>
      </c>
    </row>
    <row r="142" spans="1:77" s="1" customFormat="1" ht="7.5" customHeight="1" thickBot="1">
      <c r="A142" s="165"/>
      <c r="B142" s="165"/>
      <c r="C142" s="165"/>
      <c r="D142" s="165"/>
      <c r="E142" s="169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51"/>
      <c r="AI142" s="155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4"/>
      <c r="BV142" s="27"/>
      <c r="BW142" s="14"/>
      <c r="BX142" s="14"/>
      <c r="BY142" s="25"/>
    </row>
    <row r="143" spans="1:77" s="1" customFormat="1" ht="7.5" customHeight="1">
      <c r="A143" s="165"/>
      <c r="B143" s="165"/>
      <c r="C143" s="165"/>
      <c r="D143" s="165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51"/>
      <c r="AI143" s="50"/>
      <c r="AJ143" s="145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7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2"/>
      <c r="BV143" s="5"/>
      <c r="BW143" s="14"/>
      <c r="BX143" s="14"/>
      <c r="BY143" s="25"/>
    </row>
    <row r="144" spans="1:77" s="1" customFormat="1" ht="7.5" customHeight="1" thickBot="1">
      <c r="A144" s="165"/>
      <c r="B144" s="165"/>
      <c r="C144" s="165"/>
      <c r="D144" s="165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51"/>
      <c r="AI144" s="50"/>
      <c r="AJ144" s="148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50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2"/>
      <c r="BV144" s="5"/>
      <c r="BW144" s="14"/>
      <c r="BX144" s="14"/>
      <c r="BY144" s="25"/>
    </row>
    <row r="145" spans="1:77" s="1" customFormat="1" ht="7.5" customHeight="1" thickBot="1">
      <c r="A145" s="165"/>
      <c r="B145" s="165"/>
      <c r="C145" s="165"/>
      <c r="D145" s="165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51"/>
      <c r="AI145" s="53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5"/>
      <c r="BV145" s="5"/>
      <c r="BW145" s="14"/>
      <c r="BX145" s="14"/>
      <c r="BY145" s="26"/>
    </row>
    <row r="146" spans="1:77" s="1" customFormat="1" ht="7.5" customHeight="1" thickBot="1">
      <c r="A146" s="165" t="s">
        <v>121</v>
      </c>
      <c r="B146" s="165"/>
      <c r="C146" s="165"/>
      <c r="D146" s="165"/>
      <c r="E146" s="169" t="s">
        <v>146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51"/>
      <c r="AI146" s="152" t="s">
        <v>148</v>
      </c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4"/>
      <c r="BV146" s="37"/>
      <c r="BW146" s="14"/>
      <c r="BX146" s="14"/>
      <c r="BY146" s="24" t="str">
        <f>IF(AJ148="","「Q.19」","")</f>
        <v>「Q.19」</v>
      </c>
    </row>
    <row r="147" spans="1:77" s="1" customFormat="1" ht="7.5" customHeight="1" thickBot="1">
      <c r="A147" s="165"/>
      <c r="B147" s="165"/>
      <c r="C147" s="165"/>
      <c r="D147" s="165"/>
      <c r="E147" s="169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51"/>
      <c r="AI147" s="155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4"/>
      <c r="BV147" s="27"/>
      <c r="BW147" s="14"/>
      <c r="BX147" s="14"/>
      <c r="BY147" s="25"/>
    </row>
    <row r="148" spans="1:77" s="1" customFormat="1" ht="7.5" customHeight="1">
      <c r="A148" s="165"/>
      <c r="B148" s="165"/>
      <c r="C148" s="165"/>
      <c r="D148" s="165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51"/>
      <c r="AI148" s="50"/>
      <c r="AJ148" s="145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7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2"/>
      <c r="BV148" s="5"/>
      <c r="BW148" s="14"/>
      <c r="BX148" s="14"/>
      <c r="BY148" s="25"/>
    </row>
    <row r="149" spans="1:77" s="1" customFormat="1" ht="7.5" customHeight="1" thickBot="1">
      <c r="A149" s="165"/>
      <c r="B149" s="165"/>
      <c r="C149" s="165"/>
      <c r="D149" s="165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51"/>
      <c r="AI149" s="50"/>
      <c r="AJ149" s="148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50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2"/>
      <c r="BV149" s="5"/>
      <c r="BW149" s="14"/>
      <c r="BX149" s="14"/>
      <c r="BY149" s="25"/>
    </row>
    <row r="150" spans="1:77" s="1" customFormat="1" ht="7.5" customHeight="1" thickBot="1">
      <c r="A150" s="165"/>
      <c r="B150" s="165"/>
      <c r="C150" s="165"/>
      <c r="D150" s="165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51"/>
      <c r="AI150" s="53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5"/>
      <c r="BV150" s="5"/>
      <c r="BW150" s="14"/>
      <c r="BX150" s="14"/>
      <c r="BY150" s="26"/>
    </row>
    <row r="151" spans="1:77" s="1" customFormat="1" ht="7.5" customHeight="1" thickBot="1">
      <c r="A151" s="165" t="s">
        <v>122</v>
      </c>
      <c r="B151" s="165"/>
      <c r="C151" s="165"/>
      <c r="D151" s="165"/>
      <c r="E151" s="169" t="s">
        <v>74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51"/>
      <c r="AI151" s="152" t="s">
        <v>75</v>
      </c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4"/>
      <c r="BV151" s="37"/>
      <c r="BW151" s="14"/>
      <c r="BX151" s="14"/>
      <c r="BY151" s="24" t="str">
        <f>IF(AJ153="","「Q.20」","")</f>
        <v>「Q.20」</v>
      </c>
    </row>
    <row r="152" spans="1:77" s="1" customFormat="1" ht="7.5" customHeight="1" thickBot="1">
      <c r="A152" s="165"/>
      <c r="B152" s="165"/>
      <c r="C152" s="165"/>
      <c r="D152" s="165"/>
      <c r="E152" s="169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51"/>
      <c r="AI152" s="155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4"/>
      <c r="BV152" s="27"/>
      <c r="BW152" s="14"/>
      <c r="BX152" s="14"/>
      <c r="BY152" s="25"/>
    </row>
    <row r="153" spans="1:77" s="1" customFormat="1" ht="7.5" customHeight="1">
      <c r="A153" s="165"/>
      <c r="B153" s="165"/>
      <c r="C153" s="165"/>
      <c r="D153" s="165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51"/>
      <c r="AI153" s="50"/>
      <c r="AJ153" s="145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7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2"/>
      <c r="BV153" s="5"/>
      <c r="BW153" s="14"/>
      <c r="BX153" s="14"/>
      <c r="BY153" s="25"/>
    </row>
    <row r="154" spans="1:77" s="1" customFormat="1" ht="7.5" customHeight="1" thickBot="1">
      <c r="A154" s="165"/>
      <c r="B154" s="165"/>
      <c r="C154" s="165"/>
      <c r="D154" s="165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51"/>
      <c r="AI154" s="50"/>
      <c r="AJ154" s="148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50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2"/>
      <c r="BV154" s="5"/>
      <c r="BW154" s="14"/>
      <c r="BX154" s="14"/>
      <c r="BY154" s="25"/>
    </row>
    <row r="155" spans="1:77" s="1" customFormat="1" ht="7.5" customHeight="1" thickBot="1">
      <c r="A155" s="165"/>
      <c r="B155" s="165"/>
      <c r="C155" s="165"/>
      <c r="D155" s="165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51"/>
      <c r="AI155" s="53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5"/>
      <c r="BV155" s="5"/>
      <c r="BW155" s="14"/>
      <c r="BX155" s="14"/>
      <c r="BY155" s="26"/>
    </row>
    <row r="156" spans="1:77" s="1" customFormat="1" ht="7.5" customHeight="1" thickBot="1">
      <c r="A156" s="165" t="s">
        <v>159</v>
      </c>
      <c r="B156" s="165"/>
      <c r="C156" s="165"/>
      <c r="D156" s="165"/>
      <c r="E156" s="169" t="s">
        <v>149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51"/>
      <c r="AI156" s="152" t="s">
        <v>154</v>
      </c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4"/>
      <c r="BV156" s="37"/>
      <c r="BW156" s="14"/>
      <c r="BX156" s="14"/>
      <c r="BY156" s="24" t="str">
        <f>IF(AJ158="","「Q.21」","")</f>
        <v>「Q.21」</v>
      </c>
    </row>
    <row r="157" spans="1:77" s="1" customFormat="1" ht="7.5" customHeight="1" thickBot="1">
      <c r="A157" s="165"/>
      <c r="B157" s="165"/>
      <c r="C157" s="165"/>
      <c r="D157" s="165"/>
      <c r="E157" s="169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51"/>
      <c r="AI157" s="155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4"/>
      <c r="BV157" s="27"/>
      <c r="BW157" s="14"/>
      <c r="BX157" s="14"/>
      <c r="BY157" s="25"/>
    </row>
    <row r="158" spans="1:77" s="1" customFormat="1" ht="7.5" customHeight="1">
      <c r="A158" s="165"/>
      <c r="B158" s="165"/>
      <c r="C158" s="165"/>
      <c r="D158" s="165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51"/>
      <c r="AI158" s="50"/>
      <c r="AJ158" s="145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7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2"/>
      <c r="BV158" s="5"/>
      <c r="BW158" s="14"/>
      <c r="BX158" s="14"/>
      <c r="BY158" s="25"/>
    </row>
    <row r="159" spans="1:77" s="1" customFormat="1" ht="7.5" customHeight="1" thickBot="1">
      <c r="A159" s="165"/>
      <c r="B159" s="165"/>
      <c r="C159" s="165"/>
      <c r="D159" s="165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51"/>
      <c r="AI159" s="50"/>
      <c r="AJ159" s="148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50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2"/>
      <c r="BV159" s="5"/>
      <c r="BW159" s="14"/>
      <c r="BX159" s="14"/>
      <c r="BY159" s="25"/>
    </row>
    <row r="160" spans="1:77" s="1" customFormat="1" ht="7.5" customHeight="1" thickBot="1">
      <c r="A160" s="165"/>
      <c r="B160" s="165"/>
      <c r="C160" s="165"/>
      <c r="D160" s="165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51"/>
      <c r="AI160" s="53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5"/>
      <c r="BV160" s="5"/>
      <c r="BW160" s="14"/>
      <c r="BX160" s="14"/>
      <c r="BY160" s="26"/>
    </row>
    <row r="161" spans="1:77" s="1" customFormat="1" ht="7.5" customHeight="1" thickBot="1">
      <c r="A161" s="165" t="s">
        <v>160</v>
      </c>
      <c r="B161" s="165"/>
      <c r="C161" s="165"/>
      <c r="D161" s="165"/>
      <c r="E161" s="169" t="s">
        <v>72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51"/>
      <c r="AI161" s="152" t="s">
        <v>73</v>
      </c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4"/>
      <c r="BV161" s="37"/>
      <c r="BW161" s="14"/>
      <c r="BX161" s="14"/>
      <c r="BY161" s="24" t="str">
        <f>IF(AJ163="","「Q.22」","")</f>
        <v>「Q.22」</v>
      </c>
    </row>
    <row r="162" spans="1:77" s="1" customFormat="1" ht="7.5" customHeight="1" thickBot="1">
      <c r="A162" s="165"/>
      <c r="B162" s="165"/>
      <c r="C162" s="165"/>
      <c r="D162" s="165"/>
      <c r="E162" s="169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51"/>
      <c r="AI162" s="155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4"/>
      <c r="BV162" s="27"/>
      <c r="BW162" s="14"/>
      <c r="BX162" s="14"/>
      <c r="BY162" s="25"/>
    </row>
    <row r="163" spans="1:77" s="1" customFormat="1" ht="7.5" customHeight="1">
      <c r="A163" s="165"/>
      <c r="B163" s="165"/>
      <c r="C163" s="165"/>
      <c r="D163" s="165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51"/>
      <c r="AI163" s="50"/>
      <c r="AJ163" s="145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7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2"/>
      <c r="BV163" s="5"/>
      <c r="BW163" s="14"/>
      <c r="BX163" s="14"/>
      <c r="BY163" s="25"/>
    </row>
    <row r="164" spans="1:77" s="1" customFormat="1" ht="7.5" customHeight="1" thickBot="1">
      <c r="A164" s="165"/>
      <c r="B164" s="165"/>
      <c r="C164" s="165"/>
      <c r="D164" s="165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51"/>
      <c r="AI164" s="50"/>
      <c r="AJ164" s="148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50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2"/>
      <c r="BV164" s="5"/>
      <c r="BW164" s="14"/>
      <c r="BX164" s="14"/>
      <c r="BY164" s="25"/>
    </row>
    <row r="165" spans="1:77" s="1" customFormat="1" ht="7.5" customHeight="1" thickBot="1">
      <c r="A165" s="165"/>
      <c r="B165" s="165"/>
      <c r="C165" s="165"/>
      <c r="D165" s="165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51"/>
      <c r="AI165" s="53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5"/>
      <c r="BV165" s="5"/>
      <c r="BW165" s="14"/>
      <c r="BX165" s="14"/>
      <c r="BY165" s="26"/>
    </row>
    <row r="166" spans="1:77" s="1" customFormat="1" ht="7.5" customHeight="1" thickBot="1">
      <c r="A166" s="165" t="s">
        <v>161</v>
      </c>
      <c r="B166" s="165"/>
      <c r="C166" s="165"/>
      <c r="D166" s="165"/>
      <c r="E166" s="169" t="s">
        <v>150</v>
      </c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51"/>
      <c r="AI166" s="152" t="s">
        <v>155</v>
      </c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4"/>
      <c r="BV166" s="37"/>
      <c r="BW166" s="14"/>
      <c r="BX166" s="14"/>
      <c r="BY166" s="24" t="str">
        <f>IF(AJ168="","「Q.23」","")</f>
        <v>「Q.23」</v>
      </c>
    </row>
    <row r="167" spans="1:77" s="1" customFormat="1" ht="7.5" customHeight="1" thickBot="1">
      <c r="A167" s="165"/>
      <c r="B167" s="165"/>
      <c r="C167" s="165"/>
      <c r="D167" s="165"/>
      <c r="E167" s="169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51"/>
      <c r="AI167" s="155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4"/>
      <c r="BV167" s="27"/>
      <c r="BW167" s="14"/>
      <c r="BX167" s="14"/>
      <c r="BY167" s="25"/>
    </row>
    <row r="168" spans="1:77" s="1" customFormat="1" ht="7.5" customHeight="1">
      <c r="A168" s="165"/>
      <c r="B168" s="165"/>
      <c r="C168" s="165"/>
      <c r="D168" s="165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51"/>
      <c r="AI168" s="50"/>
      <c r="AJ168" s="145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7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2"/>
      <c r="BV168" s="5"/>
      <c r="BW168" s="14"/>
      <c r="BX168" s="14"/>
      <c r="BY168" s="25"/>
    </row>
    <row r="169" spans="1:77" s="1" customFormat="1" ht="7.5" customHeight="1" thickBot="1">
      <c r="A169" s="165"/>
      <c r="B169" s="165"/>
      <c r="C169" s="165"/>
      <c r="D169" s="165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51"/>
      <c r="AI169" s="50"/>
      <c r="AJ169" s="148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50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2"/>
      <c r="BV169" s="5"/>
      <c r="BW169" s="14"/>
      <c r="BX169" s="14"/>
      <c r="BY169" s="25"/>
    </row>
    <row r="170" spans="1:77" s="1" customFormat="1" ht="7.5" customHeight="1" thickBot="1">
      <c r="A170" s="165"/>
      <c r="B170" s="165"/>
      <c r="C170" s="165"/>
      <c r="D170" s="165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51"/>
      <c r="AI170" s="53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5"/>
      <c r="BV170" s="5"/>
      <c r="BW170" s="14"/>
      <c r="BX170" s="14"/>
      <c r="BY170" s="26"/>
    </row>
    <row r="171" spans="1:77" s="1" customFormat="1" ht="7.5" customHeight="1" thickBot="1">
      <c r="A171" s="165" t="s">
        <v>162</v>
      </c>
      <c r="B171" s="165"/>
      <c r="C171" s="165"/>
      <c r="D171" s="165"/>
      <c r="E171" s="169" t="s">
        <v>151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51"/>
      <c r="AI171" s="152" t="s">
        <v>156</v>
      </c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4"/>
      <c r="BV171" s="37"/>
      <c r="BW171" s="14"/>
      <c r="BX171" s="14"/>
      <c r="BY171" s="24" t="str">
        <f>IF(AJ173="","「Q.24」","")</f>
        <v>「Q.24」</v>
      </c>
    </row>
    <row r="172" spans="1:77" s="1" customFormat="1" ht="7.5" customHeight="1" thickBot="1">
      <c r="A172" s="165"/>
      <c r="B172" s="165"/>
      <c r="C172" s="165"/>
      <c r="D172" s="165"/>
      <c r="E172" s="169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51"/>
      <c r="AI172" s="155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4"/>
      <c r="BV172" s="27"/>
      <c r="BW172" s="14"/>
      <c r="BX172" s="14"/>
      <c r="BY172" s="25"/>
    </row>
    <row r="173" spans="1:77" s="1" customFormat="1" ht="7.5" customHeight="1">
      <c r="A173" s="165"/>
      <c r="B173" s="165"/>
      <c r="C173" s="165"/>
      <c r="D173" s="165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51"/>
      <c r="AI173" s="50"/>
      <c r="AJ173" s="145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7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2"/>
      <c r="BV173" s="5"/>
      <c r="BW173" s="14"/>
      <c r="BX173" s="14"/>
      <c r="BY173" s="25"/>
    </row>
    <row r="174" spans="1:77" s="1" customFormat="1" ht="7.5" customHeight="1" thickBot="1">
      <c r="A174" s="165"/>
      <c r="B174" s="165"/>
      <c r="C174" s="165"/>
      <c r="D174" s="165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51"/>
      <c r="AI174" s="50"/>
      <c r="AJ174" s="148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50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2"/>
      <c r="BV174" s="5"/>
      <c r="BW174" s="14"/>
      <c r="BX174" s="14"/>
      <c r="BY174" s="25"/>
    </row>
    <row r="175" spans="1:77" s="1" customFormat="1" ht="7.5" customHeight="1" thickBot="1">
      <c r="A175" s="165"/>
      <c r="B175" s="165"/>
      <c r="C175" s="165"/>
      <c r="D175" s="165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51"/>
      <c r="AI175" s="53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5"/>
      <c r="BV175" s="5"/>
      <c r="BW175" s="14"/>
      <c r="BX175" s="14"/>
      <c r="BY175" s="26"/>
    </row>
    <row r="176" spans="1:77" s="1" customFormat="1" ht="7.5" customHeight="1" thickBot="1">
      <c r="A176" s="165" t="s">
        <v>163</v>
      </c>
      <c r="B176" s="165"/>
      <c r="C176" s="165"/>
      <c r="D176" s="165"/>
      <c r="E176" s="169" t="s">
        <v>153</v>
      </c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51"/>
      <c r="AI176" s="152" t="s">
        <v>157</v>
      </c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4"/>
      <c r="BV176" s="37"/>
      <c r="BW176" s="14"/>
      <c r="BX176" s="14"/>
      <c r="BY176" s="24" t="str">
        <f>IF(AJ178="","「Q.25」","")</f>
        <v>「Q.25」</v>
      </c>
    </row>
    <row r="177" spans="1:77" s="1" customFormat="1" ht="7.5" customHeight="1" thickBot="1">
      <c r="A177" s="165"/>
      <c r="B177" s="165"/>
      <c r="C177" s="165"/>
      <c r="D177" s="165"/>
      <c r="E177" s="169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51"/>
      <c r="AI177" s="155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4"/>
      <c r="BV177" s="27"/>
      <c r="BW177" s="14"/>
      <c r="BX177" s="14"/>
      <c r="BY177" s="25"/>
    </row>
    <row r="178" spans="1:77" s="1" customFormat="1" ht="7.5" customHeight="1">
      <c r="A178" s="165"/>
      <c r="B178" s="165"/>
      <c r="C178" s="165"/>
      <c r="D178" s="165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51"/>
      <c r="AI178" s="50"/>
      <c r="AJ178" s="145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7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2"/>
      <c r="BV178" s="5"/>
      <c r="BW178" s="14"/>
      <c r="BX178" s="14"/>
      <c r="BY178" s="25"/>
    </row>
    <row r="179" spans="1:77" s="1" customFormat="1" ht="7.5" customHeight="1" thickBot="1">
      <c r="A179" s="165"/>
      <c r="B179" s="165"/>
      <c r="C179" s="165"/>
      <c r="D179" s="165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51"/>
      <c r="AI179" s="50"/>
      <c r="AJ179" s="148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50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2"/>
      <c r="BV179" s="5"/>
      <c r="BW179" s="14"/>
      <c r="BX179" s="14"/>
      <c r="BY179" s="25"/>
    </row>
    <row r="180" spans="1:77" s="1" customFormat="1" ht="7.5" customHeight="1" thickBot="1">
      <c r="A180" s="165"/>
      <c r="B180" s="165"/>
      <c r="C180" s="165"/>
      <c r="D180" s="165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51"/>
      <c r="AI180" s="53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5"/>
      <c r="BV180" s="5"/>
      <c r="BW180" s="14"/>
      <c r="BX180" s="14"/>
      <c r="BY180" s="26"/>
    </row>
    <row r="181" spans="1:77" s="1" customFormat="1" ht="7.5" customHeight="1" thickBot="1">
      <c r="A181" s="165" t="s">
        <v>164</v>
      </c>
      <c r="B181" s="165"/>
      <c r="C181" s="165"/>
      <c r="D181" s="165"/>
      <c r="E181" s="169" t="s">
        <v>79</v>
      </c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51"/>
      <c r="AI181" s="152" t="s">
        <v>80</v>
      </c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4"/>
      <c r="BV181" s="37"/>
      <c r="BW181" s="14"/>
      <c r="BX181" s="14"/>
      <c r="BY181" s="24" t="str">
        <f>IF(AJ183="","「Q.26」","")</f>
        <v>「Q.26」</v>
      </c>
    </row>
    <row r="182" spans="1:77" s="1" customFormat="1" ht="7.5" customHeight="1" thickBot="1">
      <c r="A182" s="165"/>
      <c r="B182" s="165"/>
      <c r="C182" s="165"/>
      <c r="D182" s="165"/>
      <c r="E182" s="169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51"/>
      <c r="AI182" s="155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4"/>
      <c r="BV182" s="27"/>
      <c r="BW182" s="14"/>
      <c r="BX182" s="14"/>
      <c r="BY182" s="25"/>
    </row>
    <row r="183" spans="1:77" s="1" customFormat="1" ht="7.5" customHeight="1">
      <c r="A183" s="165"/>
      <c r="B183" s="165"/>
      <c r="C183" s="165"/>
      <c r="D183" s="165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51"/>
      <c r="AI183" s="50"/>
      <c r="AJ183" s="145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7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2"/>
      <c r="BV183" s="5"/>
      <c r="BW183" s="14"/>
      <c r="BX183" s="14"/>
      <c r="BY183" s="25"/>
    </row>
    <row r="184" spans="1:77" s="1" customFormat="1" ht="7.5" customHeight="1" thickBot="1">
      <c r="A184" s="165"/>
      <c r="B184" s="165"/>
      <c r="C184" s="165"/>
      <c r="D184" s="165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51"/>
      <c r="AI184" s="50"/>
      <c r="AJ184" s="148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50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2"/>
      <c r="BV184" s="5"/>
      <c r="BW184" s="14"/>
      <c r="BX184" s="14"/>
      <c r="BY184" s="25"/>
    </row>
    <row r="185" spans="1:77" s="1" customFormat="1" ht="7.5" customHeight="1" thickBot="1">
      <c r="A185" s="165"/>
      <c r="B185" s="165"/>
      <c r="C185" s="165"/>
      <c r="D185" s="165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51"/>
      <c r="AI185" s="53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5"/>
      <c r="BV185" s="5"/>
      <c r="BW185" s="14"/>
      <c r="BX185" s="14"/>
      <c r="BY185" s="26"/>
    </row>
    <row r="186" spans="1:77" s="1" customFormat="1" ht="7.5" customHeight="1" thickBot="1">
      <c r="A186" s="165" t="s">
        <v>165</v>
      </c>
      <c r="B186" s="165"/>
      <c r="C186" s="165"/>
      <c r="D186" s="165"/>
      <c r="E186" s="169" t="s">
        <v>152</v>
      </c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51"/>
      <c r="AI186" s="152" t="s">
        <v>158</v>
      </c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4"/>
      <c r="BV186" s="37"/>
      <c r="BW186" s="14"/>
      <c r="BX186" s="14"/>
      <c r="BY186" s="24" t="str">
        <f>IF(AJ188="","「Q.27」","")</f>
        <v>「Q.27」</v>
      </c>
    </row>
    <row r="187" spans="1:77" s="1" customFormat="1" ht="7.5" customHeight="1" thickBot="1">
      <c r="A187" s="165"/>
      <c r="B187" s="165"/>
      <c r="C187" s="165"/>
      <c r="D187" s="165"/>
      <c r="E187" s="169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51"/>
      <c r="AI187" s="155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4"/>
      <c r="BV187" s="27"/>
      <c r="BW187" s="14"/>
      <c r="BX187" s="14"/>
      <c r="BY187" s="25"/>
    </row>
    <row r="188" spans="1:77" s="1" customFormat="1" ht="7.5" customHeight="1">
      <c r="A188" s="165"/>
      <c r="B188" s="165"/>
      <c r="C188" s="165"/>
      <c r="D188" s="165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51"/>
      <c r="AI188" s="50"/>
      <c r="AJ188" s="145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7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2"/>
      <c r="BV188" s="5"/>
      <c r="BW188" s="14"/>
      <c r="BX188" s="14"/>
      <c r="BY188" s="25"/>
    </row>
    <row r="189" spans="1:77" s="1" customFormat="1" ht="7.5" customHeight="1" thickBot="1">
      <c r="A189" s="165"/>
      <c r="B189" s="165"/>
      <c r="C189" s="165"/>
      <c r="D189" s="165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51"/>
      <c r="AI189" s="50"/>
      <c r="AJ189" s="148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50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2"/>
      <c r="BV189" s="5"/>
      <c r="BW189" s="14"/>
      <c r="BX189" s="14"/>
      <c r="BY189" s="25"/>
    </row>
    <row r="190" spans="1:77" s="1" customFormat="1" ht="7.5" customHeight="1" thickBot="1">
      <c r="A190" s="165"/>
      <c r="B190" s="165"/>
      <c r="C190" s="165"/>
      <c r="D190" s="165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51"/>
      <c r="AI190" s="53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5"/>
      <c r="BV190" s="5"/>
      <c r="BW190" s="14"/>
      <c r="BX190" s="14"/>
      <c r="BY190" s="26"/>
    </row>
    <row r="191" spans="1:77" s="1" customFormat="1" ht="7.5" customHeight="1" thickBot="1">
      <c r="A191" s="165" t="s">
        <v>166</v>
      </c>
      <c r="B191" s="165"/>
      <c r="C191" s="165"/>
      <c r="D191" s="165"/>
      <c r="E191" s="169" t="s">
        <v>77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51"/>
      <c r="AI191" s="152" t="s">
        <v>78</v>
      </c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4"/>
      <c r="BV191" s="37"/>
      <c r="BW191" s="14"/>
      <c r="BX191" s="14"/>
      <c r="BY191" s="24" t="str">
        <f>IF(AJ193="","「Q.28」","")</f>
        <v>「Q.28」</v>
      </c>
    </row>
    <row r="192" spans="1:77" s="1" customFormat="1" ht="7.5" customHeight="1" thickBot="1">
      <c r="A192" s="165"/>
      <c r="B192" s="165"/>
      <c r="C192" s="165"/>
      <c r="D192" s="165"/>
      <c r="E192" s="169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51"/>
      <c r="AI192" s="155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4"/>
      <c r="BV192" s="27"/>
      <c r="BW192" s="14"/>
      <c r="BX192" s="14"/>
      <c r="BY192" s="25"/>
    </row>
    <row r="193" spans="1:77" s="1" customFormat="1" ht="7.5" customHeight="1">
      <c r="A193" s="165"/>
      <c r="B193" s="165"/>
      <c r="C193" s="165"/>
      <c r="D193" s="165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51"/>
      <c r="AI193" s="50"/>
      <c r="AJ193" s="145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7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2"/>
      <c r="BV193" s="5"/>
      <c r="BW193" s="14"/>
      <c r="BX193" s="14"/>
      <c r="BY193" s="25"/>
    </row>
    <row r="194" spans="1:77" s="1" customFormat="1" ht="7.5" customHeight="1" thickBot="1">
      <c r="A194" s="165"/>
      <c r="B194" s="165"/>
      <c r="C194" s="165"/>
      <c r="D194" s="165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51"/>
      <c r="AI194" s="50"/>
      <c r="AJ194" s="148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50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2"/>
      <c r="BV194" s="5"/>
      <c r="BW194" s="14"/>
      <c r="BX194" s="14"/>
      <c r="BY194" s="25"/>
    </row>
    <row r="195" spans="1:77" s="1" customFormat="1" ht="7.5" customHeight="1" thickBot="1">
      <c r="A195" s="165"/>
      <c r="B195" s="165"/>
      <c r="C195" s="165"/>
      <c r="D195" s="165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51"/>
      <c r="AI195" s="53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5"/>
      <c r="BV195" s="5"/>
      <c r="BW195" s="14"/>
      <c r="BX195" s="14"/>
      <c r="BY195" s="26"/>
    </row>
    <row r="196" spans="1:77" s="1" customFormat="1" ht="7.5" customHeight="1" thickBot="1">
      <c r="A196" s="165" t="s">
        <v>167</v>
      </c>
      <c r="B196" s="165"/>
      <c r="C196" s="165"/>
      <c r="D196" s="165"/>
      <c r="E196" s="169" t="s">
        <v>81</v>
      </c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51"/>
      <c r="AI196" s="152" t="s">
        <v>82</v>
      </c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4"/>
      <c r="BV196" s="37"/>
      <c r="BW196" s="14"/>
      <c r="BX196" s="14"/>
      <c r="BY196" s="24" t="str">
        <f>IF(AJ198="","「Q.29」","")</f>
        <v>「Q.29」</v>
      </c>
    </row>
    <row r="197" spans="1:77" s="1" customFormat="1" ht="7.5" customHeight="1" thickBot="1">
      <c r="A197" s="165"/>
      <c r="B197" s="165"/>
      <c r="C197" s="165"/>
      <c r="D197" s="165"/>
      <c r="E197" s="169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51"/>
      <c r="AI197" s="155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4"/>
      <c r="BV197" s="27"/>
      <c r="BW197" s="14"/>
      <c r="BX197" s="14"/>
      <c r="BY197" s="25"/>
    </row>
    <row r="198" spans="1:77" s="1" customFormat="1" ht="7.5" customHeight="1">
      <c r="A198" s="165"/>
      <c r="B198" s="165"/>
      <c r="C198" s="165"/>
      <c r="D198" s="165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51"/>
      <c r="AI198" s="50"/>
      <c r="AJ198" s="145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7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2"/>
      <c r="BV198" s="5"/>
      <c r="BW198" s="14"/>
      <c r="BX198" s="14"/>
      <c r="BY198" s="25"/>
    </row>
    <row r="199" spans="1:77" s="1" customFormat="1" ht="7.5" customHeight="1" thickBot="1">
      <c r="A199" s="165"/>
      <c r="B199" s="165"/>
      <c r="C199" s="165"/>
      <c r="D199" s="165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51"/>
      <c r="AI199" s="50"/>
      <c r="AJ199" s="148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50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2"/>
      <c r="BV199" s="5"/>
      <c r="BW199" s="14"/>
      <c r="BX199" s="14"/>
      <c r="BY199" s="25"/>
    </row>
    <row r="200" spans="1:77" s="1" customFormat="1" ht="7.5" customHeight="1" thickBot="1">
      <c r="A200" s="165"/>
      <c r="B200" s="165"/>
      <c r="C200" s="165"/>
      <c r="D200" s="165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51"/>
      <c r="AI200" s="53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5"/>
      <c r="BV200" s="5"/>
      <c r="BW200" s="14"/>
      <c r="BX200" s="14"/>
      <c r="BY200" s="26"/>
    </row>
    <row r="201" spans="1:77" s="2" customFormat="1" ht="7.5" customHeight="1">
      <c r="A201" s="171" t="s">
        <v>123</v>
      </c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1"/>
      <c r="BR201" s="171"/>
      <c r="BS201" s="171"/>
      <c r="BT201" s="171"/>
      <c r="BU201" s="171"/>
      <c r="BV201" s="32"/>
      <c r="BW201" s="15"/>
      <c r="BX201" s="15"/>
      <c r="BY201" s="23"/>
    </row>
    <row r="202" spans="1:77" s="2" customFormat="1" ht="7.5" customHeight="1" thickBot="1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  <c r="BT202" s="171"/>
      <c r="BU202" s="171"/>
      <c r="BV202" s="32"/>
      <c r="BW202" s="15"/>
      <c r="BX202" s="15"/>
      <c r="BY202" s="23"/>
    </row>
    <row r="203" spans="1:77" s="1" customFormat="1" ht="7.5" customHeight="1" thickBot="1">
      <c r="A203" s="165" t="s">
        <v>168</v>
      </c>
      <c r="B203" s="165"/>
      <c r="C203" s="165"/>
      <c r="D203" s="165"/>
      <c r="E203" s="169" t="s">
        <v>124</v>
      </c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51"/>
      <c r="AI203" s="152" t="s">
        <v>125</v>
      </c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4"/>
      <c r="BV203" s="37"/>
      <c r="BW203" s="14"/>
      <c r="BX203" s="14"/>
      <c r="BY203" s="24" t="str">
        <f>IF(AJ205="","「Q.30」","")</f>
        <v>「Q.30」</v>
      </c>
    </row>
    <row r="204" spans="1:77" s="1" customFormat="1" ht="7.5" customHeight="1" thickBot="1">
      <c r="A204" s="165"/>
      <c r="B204" s="165"/>
      <c r="C204" s="165"/>
      <c r="D204" s="165"/>
      <c r="E204" s="169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51"/>
      <c r="AI204" s="155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4"/>
      <c r="BV204" s="27"/>
      <c r="BW204" s="14"/>
      <c r="BX204" s="14"/>
      <c r="BY204" s="25"/>
    </row>
    <row r="205" spans="1:77" s="1" customFormat="1" ht="7.5" customHeight="1">
      <c r="A205" s="165"/>
      <c r="B205" s="165"/>
      <c r="C205" s="165"/>
      <c r="D205" s="165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51"/>
      <c r="AI205" s="50"/>
      <c r="AJ205" s="145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7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2"/>
      <c r="BV205" s="5"/>
      <c r="BW205" s="14"/>
      <c r="BX205" s="14"/>
      <c r="BY205" s="25"/>
    </row>
    <row r="206" spans="1:77" s="1" customFormat="1" ht="7.5" customHeight="1" thickBot="1">
      <c r="A206" s="165"/>
      <c r="B206" s="165"/>
      <c r="C206" s="165"/>
      <c r="D206" s="165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51"/>
      <c r="AI206" s="50"/>
      <c r="AJ206" s="148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50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2"/>
      <c r="BV206" s="5"/>
      <c r="BW206" s="14"/>
      <c r="BX206" s="14"/>
      <c r="BY206" s="25"/>
    </row>
    <row r="207" spans="1:77" s="1" customFormat="1" ht="7.5" customHeight="1" thickBot="1">
      <c r="A207" s="165"/>
      <c r="B207" s="165"/>
      <c r="C207" s="165"/>
      <c r="D207" s="165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51"/>
      <c r="AI207" s="53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5"/>
      <c r="BV207" s="5"/>
      <c r="BW207" s="14"/>
      <c r="BX207" s="14"/>
      <c r="BY207" s="26"/>
    </row>
    <row r="208" spans="1:77" s="1" customFormat="1" ht="7.5" customHeight="1" thickBot="1">
      <c r="A208" s="165" t="s">
        <v>169</v>
      </c>
      <c r="B208" s="165"/>
      <c r="C208" s="165"/>
      <c r="D208" s="165"/>
      <c r="E208" s="169" t="s">
        <v>74</v>
      </c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51"/>
      <c r="AI208" s="152" t="s">
        <v>75</v>
      </c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4"/>
      <c r="BV208" s="37"/>
      <c r="BW208" s="14"/>
      <c r="BX208" s="14"/>
      <c r="BY208" s="24" t="str">
        <f>IF(AJ210="","「Q.31」","")</f>
        <v>「Q.31」</v>
      </c>
    </row>
    <row r="209" spans="1:77" s="1" customFormat="1" ht="7.5" customHeight="1" thickBot="1">
      <c r="A209" s="165"/>
      <c r="B209" s="165"/>
      <c r="C209" s="165"/>
      <c r="D209" s="165"/>
      <c r="E209" s="169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51"/>
      <c r="AI209" s="155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4"/>
      <c r="BV209" s="27"/>
      <c r="BW209" s="14"/>
      <c r="BX209" s="14"/>
      <c r="BY209" s="25"/>
    </row>
    <row r="210" spans="1:77" s="1" customFormat="1" ht="7.5" customHeight="1">
      <c r="A210" s="165"/>
      <c r="B210" s="165"/>
      <c r="C210" s="165"/>
      <c r="D210" s="165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51"/>
      <c r="AI210" s="50"/>
      <c r="AJ210" s="145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7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2"/>
      <c r="BV210" s="5"/>
      <c r="BW210" s="14"/>
      <c r="BX210" s="14"/>
      <c r="BY210" s="25"/>
    </row>
    <row r="211" spans="1:77" s="1" customFormat="1" ht="7.5" customHeight="1" thickBot="1">
      <c r="A211" s="165"/>
      <c r="B211" s="165"/>
      <c r="C211" s="165"/>
      <c r="D211" s="165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51"/>
      <c r="AI211" s="50"/>
      <c r="AJ211" s="148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50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2"/>
      <c r="BV211" s="5"/>
      <c r="BW211" s="14"/>
      <c r="BX211" s="14"/>
      <c r="BY211" s="25"/>
    </row>
    <row r="212" spans="1:77" s="1" customFormat="1" ht="7.5" customHeight="1" thickBot="1">
      <c r="A212" s="165"/>
      <c r="B212" s="165"/>
      <c r="C212" s="165"/>
      <c r="D212" s="165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51"/>
      <c r="AI212" s="53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5"/>
      <c r="BV212" s="5"/>
      <c r="BW212" s="14"/>
      <c r="BX212" s="14"/>
      <c r="BY212" s="26"/>
    </row>
    <row r="213" spans="1:77" s="1" customFormat="1" ht="7.5" customHeight="1" thickBot="1">
      <c r="A213" s="165" t="s">
        <v>170</v>
      </c>
      <c r="B213" s="165"/>
      <c r="C213" s="165"/>
      <c r="D213" s="165"/>
      <c r="E213" s="169" t="s">
        <v>72</v>
      </c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51"/>
      <c r="AI213" s="152" t="s">
        <v>73</v>
      </c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4"/>
      <c r="BV213" s="37"/>
      <c r="BW213" s="14"/>
      <c r="BX213" s="14"/>
      <c r="BY213" s="24" t="str">
        <f>IF(AJ215="","「Q.32」","")</f>
        <v>「Q.32」</v>
      </c>
    </row>
    <row r="214" spans="1:77" s="1" customFormat="1" ht="7.5" customHeight="1" thickBot="1">
      <c r="A214" s="165"/>
      <c r="B214" s="165"/>
      <c r="C214" s="165"/>
      <c r="D214" s="165"/>
      <c r="E214" s="169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51"/>
      <c r="AI214" s="155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4"/>
      <c r="BV214" s="27"/>
      <c r="BW214" s="14"/>
      <c r="BX214" s="14"/>
      <c r="BY214" s="25"/>
    </row>
    <row r="215" spans="1:77" s="1" customFormat="1" ht="7.5" customHeight="1">
      <c r="A215" s="165"/>
      <c r="B215" s="165"/>
      <c r="C215" s="165"/>
      <c r="D215" s="165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51"/>
      <c r="AI215" s="50"/>
      <c r="AJ215" s="145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7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2"/>
      <c r="BV215" s="5"/>
      <c r="BW215" s="14"/>
      <c r="BX215" s="14"/>
      <c r="BY215" s="25"/>
    </row>
    <row r="216" spans="1:77" s="1" customFormat="1" ht="7.5" customHeight="1" thickBot="1">
      <c r="A216" s="165"/>
      <c r="B216" s="165"/>
      <c r="C216" s="165"/>
      <c r="D216" s="165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51"/>
      <c r="AI216" s="50"/>
      <c r="AJ216" s="148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50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2"/>
      <c r="BV216" s="5"/>
      <c r="BW216" s="14"/>
      <c r="BX216" s="14"/>
      <c r="BY216" s="25"/>
    </row>
    <row r="217" spans="1:77" s="1" customFormat="1" ht="7.5" customHeight="1" thickBot="1">
      <c r="A217" s="165"/>
      <c r="B217" s="165"/>
      <c r="C217" s="165"/>
      <c r="D217" s="165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51"/>
      <c r="AI217" s="53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5"/>
      <c r="BV217" s="5"/>
      <c r="BW217" s="14"/>
      <c r="BX217" s="14"/>
      <c r="BY217" s="26"/>
    </row>
    <row r="218" spans="1:77" s="1" customFormat="1" ht="7.5" customHeight="1" thickBot="1">
      <c r="A218" s="165" t="s">
        <v>171</v>
      </c>
      <c r="B218" s="165"/>
      <c r="C218" s="165"/>
      <c r="D218" s="165"/>
      <c r="E218" s="169" t="s">
        <v>126</v>
      </c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51"/>
      <c r="AI218" s="152" t="s">
        <v>127</v>
      </c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4"/>
      <c r="BV218" s="37"/>
      <c r="BW218" s="14"/>
      <c r="BX218" s="14"/>
      <c r="BY218" s="24" t="str">
        <f>IF(AJ220="","「Q.33」","")</f>
        <v>「Q.33」</v>
      </c>
    </row>
    <row r="219" spans="1:77" s="1" customFormat="1" ht="7.5" customHeight="1" thickBot="1">
      <c r="A219" s="165"/>
      <c r="B219" s="165"/>
      <c r="C219" s="165"/>
      <c r="D219" s="165"/>
      <c r="E219" s="169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51"/>
      <c r="AI219" s="155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4"/>
      <c r="BV219" s="27"/>
      <c r="BW219" s="14"/>
      <c r="BX219" s="14"/>
      <c r="BY219" s="25"/>
    </row>
    <row r="220" spans="1:77" s="1" customFormat="1" ht="7.5" customHeight="1">
      <c r="A220" s="165"/>
      <c r="B220" s="165"/>
      <c r="C220" s="165"/>
      <c r="D220" s="165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51"/>
      <c r="AI220" s="50"/>
      <c r="AJ220" s="145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7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2"/>
      <c r="BV220" s="5"/>
      <c r="BW220" s="14"/>
      <c r="BX220" s="14"/>
      <c r="BY220" s="25"/>
    </row>
    <row r="221" spans="1:77" s="1" customFormat="1" ht="7.5" customHeight="1" thickBot="1">
      <c r="A221" s="165"/>
      <c r="B221" s="165"/>
      <c r="C221" s="165"/>
      <c r="D221" s="165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51"/>
      <c r="AI221" s="50"/>
      <c r="AJ221" s="148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50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2"/>
      <c r="BV221" s="5"/>
      <c r="BW221" s="14"/>
      <c r="BX221" s="14"/>
      <c r="BY221" s="25"/>
    </row>
    <row r="222" spans="1:77" s="1" customFormat="1" ht="7.5" customHeight="1" thickBot="1">
      <c r="A222" s="165"/>
      <c r="B222" s="165"/>
      <c r="C222" s="165"/>
      <c r="D222" s="165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51"/>
      <c r="AI222" s="53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5"/>
      <c r="BV222" s="5"/>
      <c r="BW222" s="14"/>
      <c r="BX222" s="14"/>
      <c r="BY222" s="26"/>
    </row>
    <row r="223" spans="1:77" s="1" customFormat="1" ht="7.5" customHeight="1" thickBot="1">
      <c r="A223" s="165" t="s">
        <v>172</v>
      </c>
      <c r="B223" s="165"/>
      <c r="C223" s="165"/>
      <c r="D223" s="165"/>
      <c r="E223" s="169" t="s">
        <v>79</v>
      </c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51"/>
      <c r="AI223" s="152" t="s">
        <v>80</v>
      </c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4"/>
      <c r="BV223" s="37"/>
      <c r="BW223" s="14"/>
      <c r="BX223" s="14"/>
      <c r="BY223" s="24" t="str">
        <f>IF(AJ225="","「Q.34」","")</f>
        <v>「Q.34」</v>
      </c>
    </row>
    <row r="224" spans="1:77" s="1" customFormat="1" ht="7.5" customHeight="1" thickBot="1">
      <c r="A224" s="165"/>
      <c r="B224" s="165"/>
      <c r="C224" s="165"/>
      <c r="D224" s="165"/>
      <c r="E224" s="169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51"/>
      <c r="AI224" s="155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4"/>
      <c r="BV224" s="27"/>
      <c r="BW224" s="14"/>
      <c r="BX224" s="14"/>
      <c r="BY224" s="25"/>
    </row>
    <row r="225" spans="1:77" s="1" customFormat="1" ht="7.5" customHeight="1">
      <c r="A225" s="165"/>
      <c r="B225" s="165"/>
      <c r="C225" s="165"/>
      <c r="D225" s="165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51"/>
      <c r="AI225" s="50"/>
      <c r="AJ225" s="145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7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2"/>
      <c r="BV225" s="5"/>
      <c r="BW225" s="14"/>
      <c r="BX225" s="14"/>
      <c r="BY225" s="25"/>
    </row>
    <row r="226" spans="1:77" s="1" customFormat="1" ht="7.5" customHeight="1" thickBot="1">
      <c r="A226" s="165"/>
      <c r="B226" s="165"/>
      <c r="C226" s="165"/>
      <c r="D226" s="165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51"/>
      <c r="AI226" s="50"/>
      <c r="AJ226" s="148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50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2"/>
      <c r="BV226" s="5"/>
      <c r="BW226" s="14"/>
      <c r="BX226" s="14"/>
      <c r="BY226" s="25"/>
    </row>
    <row r="227" spans="1:77" s="1" customFormat="1" ht="7.5" customHeight="1" thickBot="1">
      <c r="A227" s="165"/>
      <c r="B227" s="165"/>
      <c r="C227" s="165"/>
      <c r="D227" s="165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51"/>
      <c r="AI227" s="53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5"/>
      <c r="BV227" s="5"/>
      <c r="BW227" s="14"/>
      <c r="BX227" s="14"/>
      <c r="BY227" s="26"/>
    </row>
    <row r="228" spans="1:77" s="1" customFormat="1" ht="7.5" customHeight="1" thickBot="1">
      <c r="A228" s="165" t="s">
        <v>173</v>
      </c>
      <c r="B228" s="165"/>
      <c r="C228" s="165"/>
      <c r="D228" s="165"/>
      <c r="E228" s="169" t="s">
        <v>128</v>
      </c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51"/>
      <c r="AI228" s="152" t="s">
        <v>129</v>
      </c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4"/>
      <c r="BV228" s="37"/>
      <c r="BW228" s="14"/>
      <c r="BX228" s="14"/>
      <c r="BY228" s="24" t="str">
        <f>IF(AJ230="","「Q.35」","")</f>
        <v>「Q.35」</v>
      </c>
    </row>
    <row r="229" spans="1:77" s="1" customFormat="1" ht="7.5" customHeight="1" thickBot="1">
      <c r="A229" s="165"/>
      <c r="B229" s="165"/>
      <c r="C229" s="165"/>
      <c r="D229" s="165"/>
      <c r="E229" s="169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51"/>
      <c r="AI229" s="155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4"/>
      <c r="BV229" s="27"/>
      <c r="BW229" s="14"/>
      <c r="BX229" s="14"/>
      <c r="BY229" s="25"/>
    </row>
    <row r="230" spans="1:77" s="1" customFormat="1" ht="7.5" customHeight="1">
      <c r="A230" s="165"/>
      <c r="B230" s="165"/>
      <c r="C230" s="165"/>
      <c r="D230" s="165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51"/>
      <c r="AI230" s="50"/>
      <c r="AJ230" s="145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7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2"/>
      <c r="BV230" s="5"/>
      <c r="BW230" s="14"/>
      <c r="BX230" s="14"/>
      <c r="BY230" s="25"/>
    </row>
    <row r="231" spans="1:77" s="1" customFormat="1" ht="7.5" customHeight="1" thickBot="1">
      <c r="A231" s="165"/>
      <c r="B231" s="165"/>
      <c r="C231" s="165"/>
      <c r="D231" s="165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51"/>
      <c r="AI231" s="50"/>
      <c r="AJ231" s="148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50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2"/>
      <c r="BV231" s="5"/>
      <c r="BW231" s="14"/>
      <c r="BX231" s="14"/>
      <c r="BY231" s="25"/>
    </row>
    <row r="232" spans="1:77" s="1" customFormat="1" ht="7.5" customHeight="1" thickBot="1">
      <c r="A232" s="165"/>
      <c r="B232" s="165"/>
      <c r="C232" s="165"/>
      <c r="D232" s="165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51"/>
      <c r="AI232" s="53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5"/>
      <c r="BV232" s="5"/>
      <c r="BW232" s="14"/>
      <c r="BX232" s="14"/>
      <c r="BY232" s="26"/>
    </row>
    <row r="233" spans="1:77" s="1" customFormat="1" ht="7.5" customHeight="1" thickBot="1">
      <c r="A233" s="165" t="s">
        <v>175</v>
      </c>
      <c r="B233" s="165"/>
      <c r="C233" s="165"/>
      <c r="D233" s="165"/>
      <c r="E233" s="169" t="s">
        <v>77</v>
      </c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51"/>
      <c r="AI233" s="152" t="s">
        <v>78</v>
      </c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4"/>
      <c r="BV233" s="37"/>
      <c r="BW233" s="14"/>
      <c r="BX233" s="14"/>
      <c r="BY233" s="24" t="str">
        <f>IF(AJ235="","「Q36」","")</f>
        <v>「Q36」</v>
      </c>
    </row>
    <row r="234" spans="1:77" s="1" customFormat="1" ht="7.5" customHeight="1" thickBot="1">
      <c r="A234" s="165"/>
      <c r="B234" s="165"/>
      <c r="C234" s="165"/>
      <c r="D234" s="165"/>
      <c r="E234" s="169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51"/>
      <c r="AI234" s="155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4"/>
      <c r="BV234" s="27"/>
      <c r="BW234" s="14"/>
      <c r="BX234" s="14"/>
      <c r="BY234" s="25"/>
    </row>
    <row r="235" spans="1:77" s="1" customFormat="1" ht="7.5" customHeight="1">
      <c r="A235" s="165"/>
      <c r="B235" s="165"/>
      <c r="C235" s="165"/>
      <c r="D235" s="165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51"/>
      <c r="AI235" s="50"/>
      <c r="AJ235" s="145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7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2"/>
      <c r="BV235" s="5"/>
      <c r="BW235" s="14"/>
      <c r="BX235" s="14"/>
      <c r="BY235" s="25"/>
    </row>
    <row r="236" spans="1:77" s="1" customFormat="1" ht="7.5" customHeight="1" thickBot="1">
      <c r="A236" s="165"/>
      <c r="B236" s="165"/>
      <c r="C236" s="165"/>
      <c r="D236" s="165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51"/>
      <c r="AI236" s="50"/>
      <c r="AJ236" s="148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50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2"/>
      <c r="BV236" s="5"/>
      <c r="BW236" s="14"/>
      <c r="BX236" s="14"/>
      <c r="BY236" s="25"/>
    </row>
    <row r="237" spans="1:77" s="1" customFormat="1" ht="7.5" customHeight="1" thickBot="1">
      <c r="A237" s="165"/>
      <c r="B237" s="165"/>
      <c r="C237" s="165"/>
      <c r="D237" s="165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51"/>
      <c r="AI237" s="53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5"/>
      <c r="BV237" s="5"/>
      <c r="BW237" s="14"/>
      <c r="BX237" s="14"/>
      <c r="BY237" s="26"/>
    </row>
    <row r="238" spans="1:77" s="1" customFormat="1" ht="7.5" customHeight="1" thickBot="1">
      <c r="A238" s="165" t="s">
        <v>174</v>
      </c>
      <c r="B238" s="165"/>
      <c r="C238" s="165"/>
      <c r="D238" s="165"/>
      <c r="E238" s="169" t="s">
        <v>81</v>
      </c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51"/>
      <c r="AI238" s="152" t="s">
        <v>82</v>
      </c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4"/>
      <c r="BV238" s="37"/>
      <c r="BW238" s="14"/>
      <c r="BX238" s="14"/>
      <c r="BY238" s="24" t="str">
        <f>IF(AJ240="","「Q.37」","")</f>
        <v>「Q.37」</v>
      </c>
    </row>
    <row r="239" spans="1:77" s="1" customFormat="1" ht="7.5" customHeight="1" thickBot="1">
      <c r="A239" s="165"/>
      <c r="B239" s="165"/>
      <c r="C239" s="165"/>
      <c r="D239" s="165"/>
      <c r="E239" s="169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51"/>
      <c r="AI239" s="155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4"/>
      <c r="BV239" s="27"/>
      <c r="BW239" s="14"/>
      <c r="BX239" s="14"/>
      <c r="BY239" s="25"/>
    </row>
    <row r="240" spans="1:77" s="1" customFormat="1" ht="7.5" customHeight="1">
      <c r="A240" s="165"/>
      <c r="B240" s="165"/>
      <c r="C240" s="165"/>
      <c r="D240" s="165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51"/>
      <c r="AI240" s="50"/>
      <c r="AJ240" s="145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7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2"/>
      <c r="BV240" s="5"/>
      <c r="BW240" s="14"/>
      <c r="BX240" s="14"/>
      <c r="BY240" s="25"/>
    </row>
    <row r="241" spans="1:77" s="1" customFormat="1" ht="7.5" customHeight="1" thickBot="1">
      <c r="A241" s="165"/>
      <c r="B241" s="165"/>
      <c r="C241" s="165"/>
      <c r="D241" s="165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51"/>
      <c r="AI241" s="50"/>
      <c r="AJ241" s="148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50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2"/>
      <c r="BV241" s="5"/>
      <c r="BW241" s="14"/>
      <c r="BX241" s="14"/>
      <c r="BY241" s="25"/>
    </row>
    <row r="242" spans="1:77" s="1" customFormat="1" ht="7.5" customHeight="1" thickBot="1">
      <c r="A242" s="165"/>
      <c r="B242" s="165"/>
      <c r="C242" s="165"/>
      <c r="D242" s="165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51"/>
      <c r="AI242" s="53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5"/>
      <c r="BV242" s="5"/>
      <c r="BW242" s="14"/>
      <c r="BX242" s="14"/>
      <c r="BY242" s="26"/>
    </row>
    <row r="243" spans="1:77" s="2" customFormat="1" ht="7.5" customHeight="1">
      <c r="A243" s="171" t="s">
        <v>130</v>
      </c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  <c r="BE243" s="171"/>
      <c r="BF243" s="171"/>
      <c r="BG243" s="171"/>
      <c r="BH243" s="171"/>
      <c r="BI243" s="171"/>
      <c r="BJ243" s="171"/>
      <c r="BK243" s="171"/>
      <c r="BL243" s="171"/>
      <c r="BM243" s="171"/>
      <c r="BN243" s="171"/>
      <c r="BO243" s="171"/>
      <c r="BP243" s="171"/>
      <c r="BQ243" s="171"/>
      <c r="BR243" s="171"/>
      <c r="BS243" s="171"/>
      <c r="BT243" s="171"/>
      <c r="BU243" s="171"/>
      <c r="BV243" s="32"/>
      <c r="BW243" s="15"/>
      <c r="BX243" s="15"/>
      <c r="BY243" s="23"/>
    </row>
    <row r="244" spans="1:77" s="2" customFormat="1" ht="7.5" customHeight="1" thickBot="1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  <c r="BE244" s="171"/>
      <c r="BF244" s="171"/>
      <c r="BG244" s="171"/>
      <c r="BH244" s="171"/>
      <c r="BI244" s="171"/>
      <c r="BJ244" s="171"/>
      <c r="BK244" s="171"/>
      <c r="BL244" s="171"/>
      <c r="BM244" s="171"/>
      <c r="BN244" s="171"/>
      <c r="BO244" s="171"/>
      <c r="BP244" s="171"/>
      <c r="BQ244" s="171"/>
      <c r="BR244" s="171"/>
      <c r="BS244" s="171"/>
      <c r="BT244" s="171"/>
      <c r="BU244" s="171"/>
      <c r="BV244" s="32"/>
      <c r="BW244" s="15"/>
      <c r="BX244" s="15"/>
      <c r="BY244" s="23"/>
    </row>
    <row r="245" spans="1:77" ht="7.5" customHeight="1" thickBot="1">
      <c r="A245" s="165" t="s">
        <v>176</v>
      </c>
      <c r="B245" s="165"/>
      <c r="C245" s="165"/>
      <c r="D245" s="165"/>
      <c r="E245" s="158" t="s">
        <v>131</v>
      </c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60"/>
      <c r="AI245" s="301" t="s">
        <v>31</v>
      </c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4"/>
      <c r="AZ245" s="294"/>
      <c r="BA245" s="294"/>
      <c r="BB245" s="294"/>
      <c r="BC245" s="294"/>
      <c r="BD245" s="294"/>
      <c r="BE245" s="294"/>
      <c r="BF245" s="294"/>
      <c r="BG245" s="294"/>
      <c r="BH245" s="294"/>
      <c r="BI245" s="294"/>
      <c r="BJ245" s="294"/>
      <c r="BK245" s="294"/>
      <c r="BL245" s="294"/>
      <c r="BM245" s="294"/>
      <c r="BN245" s="294"/>
      <c r="BO245" s="294"/>
      <c r="BP245" s="294"/>
      <c r="BQ245" s="294"/>
      <c r="BR245" s="294"/>
      <c r="BS245" s="294"/>
      <c r="BT245" s="294"/>
      <c r="BU245" s="302"/>
      <c r="BV245" s="39">
        <f>IF(AJ247="","",AJ247)</f>
      </c>
      <c r="BW245" s="14"/>
      <c r="BX245" s="14"/>
      <c r="BY245" s="24" t="str">
        <f>IF(AJ247="","「Q.38」","")</f>
        <v>「Q.38」</v>
      </c>
    </row>
    <row r="246" spans="1:77" ht="7.5" customHeight="1" thickBot="1">
      <c r="A246" s="165"/>
      <c r="B246" s="165"/>
      <c r="C246" s="165"/>
      <c r="D246" s="165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60"/>
      <c r="AI246" s="285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286"/>
      <c r="BV246" s="30"/>
      <c r="BW246" s="14"/>
      <c r="BX246" s="14"/>
      <c r="BY246" s="25"/>
    </row>
    <row r="247" spans="1:77" s="1" customFormat="1" ht="7.5" customHeight="1">
      <c r="A247" s="165"/>
      <c r="B247" s="165"/>
      <c r="C247" s="165"/>
      <c r="D247" s="165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60"/>
      <c r="AI247" s="164"/>
      <c r="AJ247" s="172"/>
      <c r="AK247" s="173"/>
      <c r="AL247" s="173"/>
      <c r="AM247" s="173"/>
      <c r="AN247" s="173"/>
      <c r="AO247" s="173"/>
      <c r="AP247" s="173"/>
      <c r="AQ247" s="173"/>
      <c r="AR247" s="173"/>
      <c r="AS247" s="173"/>
      <c r="AT247" s="173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  <c r="BH247" s="173"/>
      <c r="BI247" s="173"/>
      <c r="BJ247" s="173"/>
      <c r="BK247" s="173"/>
      <c r="BL247" s="173"/>
      <c r="BM247" s="173"/>
      <c r="BN247" s="173"/>
      <c r="BO247" s="173"/>
      <c r="BP247" s="173"/>
      <c r="BQ247" s="173"/>
      <c r="BR247" s="173"/>
      <c r="BS247" s="173"/>
      <c r="BT247" s="174"/>
      <c r="BU247" s="163"/>
      <c r="BV247" s="31"/>
      <c r="BW247" s="14"/>
      <c r="BX247" s="14"/>
      <c r="BY247" s="25"/>
    </row>
    <row r="248" spans="1:77" s="1" customFormat="1" ht="7.5" customHeight="1">
      <c r="A248" s="165"/>
      <c r="B248" s="165"/>
      <c r="C248" s="165"/>
      <c r="D248" s="165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60"/>
      <c r="AI248" s="164"/>
      <c r="AJ248" s="175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6"/>
      <c r="AZ248" s="176"/>
      <c r="BA248" s="176"/>
      <c r="BB248" s="176"/>
      <c r="BC248" s="176"/>
      <c r="BD248" s="176"/>
      <c r="BE248" s="176"/>
      <c r="BF248" s="176"/>
      <c r="BG248" s="176"/>
      <c r="BH248" s="176"/>
      <c r="BI248" s="176"/>
      <c r="BJ248" s="176"/>
      <c r="BK248" s="176"/>
      <c r="BL248" s="176"/>
      <c r="BM248" s="176"/>
      <c r="BN248" s="176"/>
      <c r="BO248" s="176"/>
      <c r="BP248" s="176"/>
      <c r="BQ248" s="176"/>
      <c r="BR248" s="176"/>
      <c r="BS248" s="176"/>
      <c r="BT248" s="177"/>
      <c r="BU248" s="163"/>
      <c r="BV248" s="31"/>
      <c r="BW248" s="14"/>
      <c r="BX248" s="14"/>
      <c r="BY248" s="25"/>
    </row>
    <row r="249" spans="1:77" s="1" customFormat="1" ht="7.5" customHeight="1">
      <c r="A249" s="165"/>
      <c r="B249" s="165"/>
      <c r="C249" s="165"/>
      <c r="D249" s="165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60"/>
      <c r="AI249" s="164"/>
      <c r="AJ249" s="175"/>
      <c r="AK249" s="176"/>
      <c r="AL249" s="176"/>
      <c r="AM249" s="176"/>
      <c r="AN249" s="176"/>
      <c r="AO249" s="176"/>
      <c r="AP249" s="176"/>
      <c r="AQ249" s="176"/>
      <c r="AR249" s="176"/>
      <c r="AS249" s="176"/>
      <c r="AT249" s="176"/>
      <c r="AU249" s="176"/>
      <c r="AV249" s="176"/>
      <c r="AW249" s="176"/>
      <c r="AX249" s="176"/>
      <c r="AY249" s="176"/>
      <c r="AZ249" s="176"/>
      <c r="BA249" s="176"/>
      <c r="BB249" s="176"/>
      <c r="BC249" s="176"/>
      <c r="BD249" s="176"/>
      <c r="BE249" s="176"/>
      <c r="BF249" s="176"/>
      <c r="BG249" s="176"/>
      <c r="BH249" s="176"/>
      <c r="BI249" s="176"/>
      <c r="BJ249" s="176"/>
      <c r="BK249" s="176"/>
      <c r="BL249" s="176"/>
      <c r="BM249" s="176"/>
      <c r="BN249" s="176"/>
      <c r="BO249" s="176"/>
      <c r="BP249" s="176"/>
      <c r="BQ249" s="176"/>
      <c r="BR249" s="176"/>
      <c r="BS249" s="176"/>
      <c r="BT249" s="177"/>
      <c r="BU249" s="163"/>
      <c r="BV249" s="31"/>
      <c r="BW249" s="14"/>
      <c r="BX249" s="14"/>
      <c r="BY249" s="25"/>
    </row>
    <row r="250" spans="1:77" s="1" customFormat="1" ht="7.5" customHeight="1">
      <c r="A250" s="165"/>
      <c r="B250" s="165"/>
      <c r="C250" s="165"/>
      <c r="D250" s="165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60"/>
      <c r="AI250" s="164"/>
      <c r="AJ250" s="175"/>
      <c r="AK250" s="176"/>
      <c r="AL250" s="176"/>
      <c r="AM250" s="176"/>
      <c r="AN250" s="176"/>
      <c r="AO250" s="176"/>
      <c r="AP250" s="176"/>
      <c r="AQ250" s="176"/>
      <c r="AR250" s="176"/>
      <c r="AS250" s="176"/>
      <c r="AT250" s="176"/>
      <c r="AU250" s="176"/>
      <c r="AV250" s="176"/>
      <c r="AW250" s="176"/>
      <c r="AX250" s="176"/>
      <c r="AY250" s="176"/>
      <c r="AZ250" s="176"/>
      <c r="BA250" s="176"/>
      <c r="BB250" s="176"/>
      <c r="BC250" s="176"/>
      <c r="BD250" s="176"/>
      <c r="BE250" s="176"/>
      <c r="BF250" s="176"/>
      <c r="BG250" s="176"/>
      <c r="BH250" s="176"/>
      <c r="BI250" s="176"/>
      <c r="BJ250" s="176"/>
      <c r="BK250" s="176"/>
      <c r="BL250" s="176"/>
      <c r="BM250" s="176"/>
      <c r="BN250" s="176"/>
      <c r="BO250" s="176"/>
      <c r="BP250" s="176"/>
      <c r="BQ250" s="176"/>
      <c r="BR250" s="176"/>
      <c r="BS250" s="176"/>
      <c r="BT250" s="177"/>
      <c r="BU250" s="163"/>
      <c r="BV250" s="31"/>
      <c r="BW250" s="14"/>
      <c r="BX250" s="14"/>
      <c r="BY250" s="25"/>
    </row>
    <row r="251" spans="1:77" s="1" customFormat="1" ht="7.5" customHeight="1">
      <c r="A251" s="165"/>
      <c r="B251" s="165"/>
      <c r="C251" s="165"/>
      <c r="D251" s="165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60"/>
      <c r="AI251" s="164"/>
      <c r="AJ251" s="175"/>
      <c r="AK251" s="176"/>
      <c r="AL251" s="176"/>
      <c r="AM251" s="176"/>
      <c r="AN251" s="176"/>
      <c r="AO251" s="176"/>
      <c r="AP251" s="176"/>
      <c r="AQ251" s="176"/>
      <c r="AR251" s="176"/>
      <c r="AS251" s="176"/>
      <c r="AT251" s="176"/>
      <c r="AU251" s="176"/>
      <c r="AV251" s="176"/>
      <c r="AW251" s="176"/>
      <c r="AX251" s="176"/>
      <c r="AY251" s="176"/>
      <c r="AZ251" s="176"/>
      <c r="BA251" s="176"/>
      <c r="BB251" s="176"/>
      <c r="BC251" s="176"/>
      <c r="BD251" s="176"/>
      <c r="BE251" s="176"/>
      <c r="BF251" s="176"/>
      <c r="BG251" s="176"/>
      <c r="BH251" s="176"/>
      <c r="BI251" s="176"/>
      <c r="BJ251" s="176"/>
      <c r="BK251" s="176"/>
      <c r="BL251" s="176"/>
      <c r="BM251" s="176"/>
      <c r="BN251" s="176"/>
      <c r="BO251" s="176"/>
      <c r="BP251" s="176"/>
      <c r="BQ251" s="176"/>
      <c r="BR251" s="176"/>
      <c r="BS251" s="176"/>
      <c r="BT251" s="177"/>
      <c r="BU251" s="163"/>
      <c r="BV251" s="31"/>
      <c r="BW251" s="14"/>
      <c r="BX251" s="14"/>
      <c r="BY251" s="25"/>
    </row>
    <row r="252" spans="1:77" s="1" customFormat="1" ht="7.5" customHeight="1">
      <c r="A252" s="165"/>
      <c r="B252" s="165"/>
      <c r="C252" s="165"/>
      <c r="D252" s="165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60"/>
      <c r="AI252" s="164"/>
      <c r="AJ252" s="175"/>
      <c r="AK252" s="176"/>
      <c r="AL252" s="176"/>
      <c r="AM252" s="176"/>
      <c r="AN252" s="176"/>
      <c r="AO252" s="176"/>
      <c r="AP252" s="176"/>
      <c r="AQ252" s="176"/>
      <c r="AR252" s="176"/>
      <c r="AS252" s="176"/>
      <c r="AT252" s="176"/>
      <c r="AU252" s="176"/>
      <c r="AV252" s="176"/>
      <c r="AW252" s="176"/>
      <c r="AX252" s="176"/>
      <c r="AY252" s="176"/>
      <c r="AZ252" s="176"/>
      <c r="BA252" s="176"/>
      <c r="BB252" s="176"/>
      <c r="BC252" s="176"/>
      <c r="BD252" s="176"/>
      <c r="BE252" s="176"/>
      <c r="BF252" s="176"/>
      <c r="BG252" s="176"/>
      <c r="BH252" s="176"/>
      <c r="BI252" s="176"/>
      <c r="BJ252" s="176"/>
      <c r="BK252" s="176"/>
      <c r="BL252" s="176"/>
      <c r="BM252" s="176"/>
      <c r="BN252" s="176"/>
      <c r="BO252" s="176"/>
      <c r="BP252" s="176"/>
      <c r="BQ252" s="176"/>
      <c r="BR252" s="176"/>
      <c r="BS252" s="176"/>
      <c r="BT252" s="177"/>
      <c r="BU252" s="163"/>
      <c r="BV252" s="31"/>
      <c r="BW252" s="14"/>
      <c r="BX252" s="14"/>
      <c r="BY252" s="25"/>
    </row>
    <row r="253" spans="1:77" s="1" customFormat="1" ht="7.5" customHeight="1" thickBot="1">
      <c r="A253" s="166"/>
      <c r="B253" s="166"/>
      <c r="C253" s="166"/>
      <c r="D253" s="166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2"/>
      <c r="AI253" s="84"/>
      <c r="AJ253" s="178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179"/>
      <c r="BN253" s="179"/>
      <c r="BO253" s="179"/>
      <c r="BP253" s="179"/>
      <c r="BQ253" s="179"/>
      <c r="BR253" s="179"/>
      <c r="BS253" s="179"/>
      <c r="BT253" s="180"/>
      <c r="BU253" s="85"/>
      <c r="BV253" s="31"/>
      <c r="BW253" s="14"/>
      <c r="BX253" s="14"/>
      <c r="BY253" s="25"/>
    </row>
    <row r="254" spans="1:77" ht="7.5" customHeight="1" thickBot="1">
      <c r="A254" s="321"/>
      <c r="B254" s="321"/>
      <c r="C254" s="321"/>
      <c r="D254" s="321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8"/>
      <c r="AI254" s="70"/>
      <c r="AJ254" s="178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/>
      <c r="AU254" s="179"/>
      <c r="AV254" s="179"/>
      <c r="AW254" s="179"/>
      <c r="AX254" s="179"/>
      <c r="AY254" s="179"/>
      <c r="AZ254" s="179"/>
      <c r="BA254" s="179"/>
      <c r="BB254" s="179"/>
      <c r="BC254" s="179"/>
      <c r="BD254" s="179"/>
      <c r="BE254" s="179"/>
      <c r="BF254" s="179"/>
      <c r="BG254" s="179"/>
      <c r="BH254" s="179"/>
      <c r="BI254" s="179"/>
      <c r="BJ254" s="179"/>
      <c r="BK254" s="179"/>
      <c r="BL254" s="179"/>
      <c r="BM254" s="179"/>
      <c r="BN254" s="179"/>
      <c r="BO254" s="179"/>
      <c r="BP254" s="179"/>
      <c r="BQ254" s="179"/>
      <c r="BR254" s="179"/>
      <c r="BS254" s="179"/>
      <c r="BT254" s="180"/>
      <c r="BU254" s="72"/>
      <c r="BV254" s="39">
        <f>IF(AJ256="","",AJ256)</f>
      </c>
      <c r="BW254" s="14"/>
      <c r="BX254" s="14"/>
      <c r="BY254" s="25"/>
    </row>
    <row r="255" spans="1:77" ht="7.5" customHeight="1">
      <c r="A255" s="165"/>
      <c r="B255" s="165"/>
      <c r="C255" s="165"/>
      <c r="D255" s="165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60"/>
      <c r="AI255" s="70"/>
      <c r="AJ255" s="178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  <c r="BD255" s="179"/>
      <c r="BE255" s="179"/>
      <c r="BF255" s="179"/>
      <c r="BG255" s="179"/>
      <c r="BH255" s="179"/>
      <c r="BI255" s="179"/>
      <c r="BJ255" s="179"/>
      <c r="BK255" s="179"/>
      <c r="BL255" s="179"/>
      <c r="BM255" s="179"/>
      <c r="BN255" s="179"/>
      <c r="BO255" s="179"/>
      <c r="BP255" s="179"/>
      <c r="BQ255" s="179"/>
      <c r="BR255" s="179"/>
      <c r="BS255" s="179"/>
      <c r="BT255" s="180"/>
      <c r="BU255" s="72"/>
      <c r="BV255" s="30"/>
      <c r="BW255" s="14"/>
      <c r="BX255" s="14"/>
      <c r="BY255" s="25"/>
    </row>
    <row r="256" spans="1:77" s="1" customFormat="1" ht="7.5" customHeight="1">
      <c r="A256" s="165"/>
      <c r="B256" s="165"/>
      <c r="C256" s="165"/>
      <c r="D256" s="165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60"/>
      <c r="AI256" s="84"/>
      <c r="AJ256" s="178"/>
      <c r="AK256" s="179"/>
      <c r="AL256" s="179"/>
      <c r="AM256" s="179"/>
      <c r="AN256" s="179"/>
      <c r="AO256" s="179"/>
      <c r="AP256" s="179"/>
      <c r="AQ256" s="179"/>
      <c r="AR256" s="179"/>
      <c r="AS256" s="179"/>
      <c r="AT256" s="179"/>
      <c r="AU256" s="179"/>
      <c r="AV256" s="179"/>
      <c r="AW256" s="179"/>
      <c r="AX256" s="179"/>
      <c r="AY256" s="179"/>
      <c r="AZ256" s="179"/>
      <c r="BA256" s="179"/>
      <c r="BB256" s="179"/>
      <c r="BC256" s="179"/>
      <c r="BD256" s="179"/>
      <c r="BE256" s="179"/>
      <c r="BF256" s="179"/>
      <c r="BG256" s="179"/>
      <c r="BH256" s="179"/>
      <c r="BI256" s="179"/>
      <c r="BJ256" s="179"/>
      <c r="BK256" s="179"/>
      <c r="BL256" s="179"/>
      <c r="BM256" s="179"/>
      <c r="BN256" s="179"/>
      <c r="BO256" s="179"/>
      <c r="BP256" s="179"/>
      <c r="BQ256" s="179"/>
      <c r="BR256" s="179"/>
      <c r="BS256" s="179"/>
      <c r="BT256" s="180"/>
      <c r="BU256" s="85"/>
      <c r="BV256" s="31"/>
      <c r="BW256" s="14"/>
      <c r="BX256" s="14"/>
      <c r="BY256" s="25"/>
    </row>
    <row r="257" spans="1:77" s="1" customFormat="1" ht="7.5" customHeight="1">
      <c r="A257" s="165"/>
      <c r="B257" s="165"/>
      <c r="C257" s="165"/>
      <c r="D257" s="165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60"/>
      <c r="AI257" s="84"/>
      <c r="AJ257" s="178"/>
      <c r="AK257" s="179"/>
      <c r="AL257" s="179"/>
      <c r="AM257" s="179"/>
      <c r="AN257" s="179"/>
      <c r="AO257" s="179"/>
      <c r="AP257" s="179"/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  <c r="BD257" s="179"/>
      <c r="BE257" s="179"/>
      <c r="BF257" s="179"/>
      <c r="BG257" s="179"/>
      <c r="BH257" s="179"/>
      <c r="BI257" s="179"/>
      <c r="BJ257" s="179"/>
      <c r="BK257" s="179"/>
      <c r="BL257" s="179"/>
      <c r="BM257" s="179"/>
      <c r="BN257" s="179"/>
      <c r="BO257" s="179"/>
      <c r="BP257" s="179"/>
      <c r="BQ257" s="179"/>
      <c r="BR257" s="179"/>
      <c r="BS257" s="179"/>
      <c r="BT257" s="180"/>
      <c r="BU257" s="85"/>
      <c r="BV257" s="31"/>
      <c r="BW257" s="14"/>
      <c r="BX257" s="14"/>
      <c r="BY257" s="25"/>
    </row>
    <row r="258" spans="1:77" s="1" customFormat="1" ht="7.5" customHeight="1">
      <c r="A258" s="165"/>
      <c r="B258" s="165"/>
      <c r="C258" s="165"/>
      <c r="D258" s="165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60"/>
      <c r="AI258" s="84"/>
      <c r="AJ258" s="178"/>
      <c r="AK258" s="179"/>
      <c r="AL258" s="179"/>
      <c r="AM258" s="179"/>
      <c r="AN258" s="179"/>
      <c r="AO258" s="179"/>
      <c r="AP258" s="179"/>
      <c r="AQ258" s="179"/>
      <c r="AR258" s="179"/>
      <c r="AS258" s="179"/>
      <c r="AT258" s="179"/>
      <c r="AU258" s="179"/>
      <c r="AV258" s="179"/>
      <c r="AW258" s="179"/>
      <c r="AX258" s="179"/>
      <c r="AY258" s="179"/>
      <c r="AZ258" s="179"/>
      <c r="BA258" s="179"/>
      <c r="BB258" s="179"/>
      <c r="BC258" s="179"/>
      <c r="BD258" s="179"/>
      <c r="BE258" s="179"/>
      <c r="BF258" s="179"/>
      <c r="BG258" s="179"/>
      <c r="BH258" s="179"/>
      <c r="BI258" s="179"/>
      <c r="BJ258" s="179"/>
      <c r="BK258" s="179"/>
      <c r="BL258" s="179"/>
      <c r="BM258" s="179"/>
      <c r="BN258" s="179"/>
      <c r="BO258" s="179"/>
      <c r="BP258" s="179"/>
      <c r="BQ258" s="179"/>
      <c r="BR258" s="179"/>
      <c r="BS258" s="179"/>
      <c r="BT258" s="180"/>
      <c r="BU258" s="85"/>
      <c r="BV258" s="31"/>
      <c r="BW258" s="14"/>
      <c r="BX258" s="14"/>
      <c r="BY258" s="25"/>
    </row>
    <row r="259" spans="1:77" s="1" customFormat="1" ht="7.5" customHeight="1" thickBot="1">
      <c r="A259" s="165"/>
      <c r="B259" s="165"/>
      <c r="C259" s="165"/>
      <c r="D259" s="165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60"/>
      <c r="AI259" s="84"/>
      <c r="AJ259" s="181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  <c r="BH259" s="156"/>
      <c r="BI259" s="156"/>
      <c r="BJ259" s="156"/>
      <c r="BK259" s="156"/>
      <c r="BL259" s="156"/>
      <c r="BM259" s="156"/>
      <c r="BN259" s="156"/>
      <c r="BO259" s="156"/>
      <c r="BP259" s="156"/>
      <c r="BQ259" s="156"/>
      <c r="BR259" s="156"/>
      <c r="BS259" s="156"/>
      <c r="BT259" s="157"/>
      <c r="BU259" s="85"/>
      <c r="BV259" s="31"/>
      <c r="BW259" s="14"/>
      <c r="BX259" s="14"/>
      <c r="BY259" s="25"/>
    </row>
    <row r="260" spans="1:77" s="1" customFormat="1" ht="15" customHeight="1" thickBot="1">
      <c r="A260" s="165"/>
      <c r="B260" s="165"/>
      <c r="C260" s="165"/>
      <c r="D260" s="165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60"/>
      <c r="AI260" s="86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8"/>
      <c r="BV260" s="31"/>
      <c r="BW260" s="14"/>
      <c r="BX260" s="14"/>
      <c r="BY260" s="26"/>
    </row>
    <row r="261" spans="75:77" s="1" customFormat="1" ht="7.5" customHeight="1">
      <c r="BW261" s="17"/>
      <c r="BX261" s="17"/>
      <c r="BY261" s="23"/>
    </row>
    <row r="262" spans="75:77" s="1" customFormat="1" ht="7.5" customHeight="1">
      <c r="BW262" s="17"/>
      <c r="BX262" s="17"/>
      <c r="BY262" s="23"/>
    </row>
    <row r="263" spans="75:77" s="1" customFormat="1" ht="7.5" customHeight="1">
      <c r="BW263" s="17"/>
      <c r="BX263" s="17"/>
      <c r="BY263" s="23"/>
    </row>
    <row r="264" spans="75:77" s="1" customFormat="1" ht="7.5" customHeight="1" thickBot="1">
      <c r="BW264" s="17"/>
      <c r="BX264" s="17"/>
      <c r="BY264" s="23"/>
    </row>
    <row r="265" spans="1:72" ht="7.5" customHeight="1">
      <c r="A265" s="1"/>
      <c r="B265" s="323" t="str">
        <f>IF(BY21&amp;BY26&amp;BY47&amp;BY60&amp;BY69&amp;BY74&amp;BY80&amp;BY86&amp;BY92&amp;BY98&amp;BY104&amp;BY109&amp;BY116&amp;BY121&amp;BY126&amp;BY131&amp;BY136&amp;BY141&amp;BY146&amp;BY151&amp;BY191&amp;BY181&amp;BY196&amp;BY156&amp;BY161&amp;BY203&amp;BY208&amp;BY213&amp;BY218&amp;BY228&amp;BY233&amp;BY223&amp;BY238&amp;BY166&amp;BY171&amp;BY176&amp;BY186&amp;BY245&lt;&gt;""&amp;""&amp;""&amp;""&amp;""&amp;""&amp;""&amp;""&amp;""&amp;"","　▼以下の質問項目に未回答があります。","　▼右下のボタンをクリックし、次のステップへ進んでください。")</f>
        <v>　▼以下の質問項目に未回答があります。</v>
      </c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  <c r="AX265" s="324"/>
      <c r="AY265" s="324"/>
      <c r="AZ265" s="324"/>
      <c r="BA265" s="324"/>
      <c r="BB265" s="324"/>
      <c r="BC265" s="324"/>
      <c r="BD265" s="324"/>
      <c r="BE265" s="324"/>
      <c r="BF265" s="324"/>
      <c r="BG265" s="324"/>
      <c r="BH265" s="324"/>
      <c r="BI265" s="324"/>
      <c r="BJ265" s="324"/>
      <c r="BK265" s="324"/>
      <c r="BL265" s="324"/>
      <c r="BM265" s="324"/>
      <c r="BN265" s="324"/>
      <c r="BO265" s="324"/>
      <c r="BP265" s="324"/>
      <c r="BQ265" s="324"/>
      <c r="BR265" s="324"/>
      <c r="BS265" s="324"/>
      <c r="BT265" s="325"/>
    </row>
    <row r="266" spans="2:72" ht="7.5" customHeight="1">
      <c r="B266" s="326"/>
      <c r="C266" s="327"/>
      <c r="D266" s="327"/>
      <c r="E266" s="327"/>
      <c r="F266" s="327"/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  <c r="W266" s="327"/>
      <c r="X266" s="327"/>
      <c r="Y266" s="327"/>
      <c r="Z266" s="327"/>
      <c r="AA266" s="327"/>
      <c r="AB266" s="327"/>
      <c r="AC266" s="327"/>
      <c r="AD266" s="327"/>
      <c r="AE266" s="327"/>
      <c r="AF266" s="327"/>
      <c r="AG266" s="327"/>
      <c r="AH266" s="327"/>
      <c r="AI266" s="327"/>
      <c r="AJ266" s="327"/>
      <c r="AK266" s="327"/>
      <c r="AL266" s="327"/>
      <c r="AM266" s="327"/>
      <c r="AN266" s="327"/>
      <c r="AO266" s="327"/>
      <c r="AP266" s="327"/>
      <c r="AQ266" s="327"/>
      <c r="AR266" s="327"/>
      <c r="AS266" s="327"/>
      <c r="AT266" s="327"/>
      <c r="AU266" s="327"/>
      <c r="AV266" s="327"/>
      <c r="AW266" s="327"/>
      <c r="AX266" s="327"/>
      <c r="AY266" s="327"/>
      <c r="AZ266" s="327"/>
      <c r="BA266" s="327"/>
      <c r="BB266" s="327"/>
      <c r="BC266" s="327"/>
      <c r="BD266" s="327"/>
      <c r="BE266" s="327"/>
      <c r="BF266" s="327"/>
      <c r="BG266" s="327"/>
      <c r="BH266" s="327"/>
      <c r="BI266" s="327"/>
      <c r="BJ266" s="327"/>
      <c r="BK266" s="327"/>
      <c r="BL266" s="327"/>
      <c r="BM266" s="327"/>
      <c r="BN266" s="327"/>
      <c r="BO266" s="327"/>
      <c r="BP266" s="327"/>
      <c r="BQ266" s="327"/>
      <c r="BR266" s="327"/>
      <c r="BS266" s="327"/>
      <c r="BT266" s="328"/>
    </row>
    <row r="267" spans="2:72" ht="15" customHeight="1">
      <c r="B267" s="326" t="str">
        <f>IF(B265="　▼以下の質問項目に未回答があります。",CONCATENATE("　　",BY21,BY26,BY47,BY60,BY69,BY86,BY92,BY98,BY104,BY109,BY116,BY121,BY126,BY131,BY136,BY141,BY146,BY151,BY156,BY161,BY166,BY171,BY176,BY181,BY186,BY191,BY196,"の項目を回答してください。"),"")</f>
        <v>　　「Q.1」「Q.2」「Q.3」「Q.4」「Q５」「Q８」「Q9」「Q10」「Q11」「Q12」「Q.13」「Q.14」「Q.15」「Q.16」「Q.17」「Q.18」「Q.19」「Q.20」「Q.21」「Q.22」「Q.23」「Q.24」「Q.25」「Q.26」「Q.27」「Q.28」「Q.29」の項目を回答してください。</v>
      </c>
      <c r="C267" s="327"/>
      <c r="D267" s="327"/>
      <c r="E267" s="327"/>
      <c r="F267" s="327"/>
      <c r="G267" s="327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  <c r="X267" s="327"/>
      <c r="Y267" s="327"/>
      <c r="Z267" s="327"/>
      <c r="AA267" s="327"/>
      <c r="AB267" s="327"/>
      <c r="AC267" s="327"/>
      <c r="AD267" s="327"/>
      <c r="AE267" s="327"/>
      <c r="AF267" s="327"/>
      <c r="AG267" s="327"/>
      <c r="AH267" s="327"/>
      <c r="AI267" s="327"/>
      <c r="AJ267" s="327"/>
      <c r="AK267" s="327"/>
      <c r="AL267" s="327"/>
      <c r="AM267" s="327"/>
      <c r="AN267" s="327"/>
      <c r="AO267" s="327"/>
      <c r="AP267" s="327"/>
      <c r="AQ267" s="327"/>
      <c r="AR267" s="327"/>
      <c r="AS267" s="327"/>
      <c r="AT267" s="327"/>
      <c r="AU267" s="327"/>
      <c r="AV267" s="327"/>
      <c r="AW267" s="327"/>
      <c r="AX267" s="327"/>
      <c r="AY267" s="327"/>
      <c r="AZ267" s="327"/>
      <c r="BA267" s="327"/>
      <c r="BB267" s="327"/>
      <c r="BC267" s="327"/>
      <c r="BD267" s="327"/>
      <c r="BE267" s="327"/>
      <c r="BF267" s="327"/>
      <c r="BG267" s="327"/>
      <c r="BH267" s="327"/>
      <c r="BI267" s="327"/>
      <c r="BJ267" s="327"/>
      <c r="BK267" s="327"/>
      <c r="BL267" s="327"/>
      <c r="BM267" s="327"/>
      <c r="BN267" s="327"/>
      <c r="BO267" s="327"/>
      <c r="BP267" s="327"/>
      <c r="BQ267" s="327"/>
      <c r="BR267" s="327"/>
      <c r="BS267" s="327"/>
      <c r="BT267" s="328"/>
    </row>
    <row r="268" spans="2:72" ht="15" customHeight="1">
      <c r="B268" s="326"/>
      <c r="C268" s="327"/>
      <c r="D268" s="327"/>
      <c r="E268" s="327"/>
      <c r="F268" s="327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  <c r="X268" s="327"/>
      <c r="Y268" s="327"/>
      <c r="Z268" s="327"/>
      <c r="AA268" s="327"/>
      <c r="AB268" s="327"/>
      <c r="AC268" s="327"/>
      <c r="AD268" s="327"/>
      <c r="AE268" s="327"/>
      <c r="AF268" s="327"/>
      <c r="AG268" s="327"/>
      <c r="AH268" s="327"/>
      <c r="AI268" s="327"/>
      <c r="AJ268" s="327"/>
      <c r="AK268" s="327"/>
      <c r="AL268" s="327"/>
      <c r="AM268" s="327"/>
      <c r="AN268" s="327"/>
      <c r="AO268" s="327"/>
      <c r="AP268" s="327"/>
      <c r="AQ268" s="327"/>
      <c r="AR268" s="327"/>
      <c r="AS268" s="327"/>
      <c r="AT268" s="327"/>
      <c r="AU268" s="327"/>
      <c r="AV268" s="327"/>
      <c r="AW268" s="327"/>
      <c r="AX268" s="327"/>
      <c r="AY268" s="327"/>
      <c r="AZ268" s="327"/>
      <c r="BA268" s="327"/>
      <c r="BB268" s="327"/>
      <c r="BC268" s="327"/>
      <c r="BD268" s="327"/>
      <c r="BE268" s="327"/>
      <c r="BF268" s="327"/>
      <c r="BG268" s="327"/>
      <c r="BH268" s="327"/>
      <c r="BI268" s="327"/>
      <c r="BJ268" s="327"/>
      <c r="BK268" s="327"/>
      <c r="BL268" s="327"/>
      <c r="BM268" s="327"/>
      <c r="BN268" s="327"/>
      <c r="BO268" s="327"/>
      <c r="BP268" s="327"/>
      <c r="BQ268" s="327"/>
      <c r="BR268" s="327"/>
      <c r="BS268" s="327"/>
      <c r="BT268" s="328"/>
    </row>
    <row r="269" spans="2:72" ht="7.5" customHeight="1">
      <c r="B269" s="319" t="str">
        <f>IF(B265="　▼以下の質問項目に未回答があります。",CONCATENATE("　　",,BY203,BY208,BY213,,BY218,BY223,BY228,BY233,BY238,BY245,"の項目を回答してください。"),"")</f>
        <v>　　「Q.30」「Q.31」「Q.32」「Q.33」「Q.34」「Q.35」「Q36」「Q.37」「Q.38」の項目を回答してください。</v>
      </c>
      <c r="C269" s="320"/>
      <c r="D269" s="320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0"/>
      <c r="Z269" s="320"/>
      <c r="AA269" s="320"/>
      <c r="AB269" s="320"/>
      <c r="AC269" s="320"/>
      <c r="AD269" s="320"/>
      <c r="AE269" s="320"/>
      <c r="AF269" s="320"/>
      <c r="AG269" s="320"/>
      <c r="AH269" s="320"/>
      <c r="AI269" s="320"/>
      <c r="AJ269" s="320"/>
      <c r="AK269" s="320"/>
      <c r="AL269" s="320"/>
      <c r="AM269" s="320"/>
      <c r="AN269" s="4"/>
      <c r="AO269" s="4"/>
      <c r="AP269" s="322">
        <f>IF(B265="　▼右下のボタンをクリックし、次のステップへ進んでください。","印刷プレビューへ進む","")</f>
      </c>
      <c r="AQ269" s="322"/>
      <c r="AR269" s="322"/>
      <c r="AS269" s="322"/>
      <c r="AT269" s="322"/>
      <c r="AU269" s="322"/>
      <c r="AV269" s="322"/>
      <c r="AW269" s="322"/>
      <c r="AX269" s="322"/>
      <c r="AY269" s="322"/>
      <c r="AZ269" s="322"/>
      <c r="BA269" s="322"/>
      <c r="BB269" s="322"/>
      <c r="BC269" s="322"/>
      <c r="BD269" s="322"/>
      <c r="BE269" s="322"/>
      <c r="BF269" s="322"/>
      <c r="BG269" s="322"/>
      <c r="BH269" s="322"/>
      <c r="BI269" s="322"/>
      <c r="BJ269" s="322"/>
      <c r="BK269" s="322"/>
      <c r="BL269" s="322"/>
      <c r="BM269" s="322"/>
      <c r="BN269" s="322"/>
      <c r="BO269" s="4"/>
      <c r="BP269" s="4"/>
      <c r="BQ269" s="4"/>
      <c r="BR269" s="4"/>
      <c r="BS269" s="4"/>
      <c r="BT269" s="7"/>
    </row>
    <row r="270" spans="2:72" ht="7.5" customHeight="1">
      <c r="B270" s="319"/>
      <c r="C270" s="320"/>
      <c r="D270" s="320"/>
      <c r="E270" s="320"/>
      <c r="F270" s="320"/>
      <c r="G270" s="320"/>
      <c r="H270" s="320"/>
      <c r="I270" s="320"/>
      <c r="J270" s="320"/>
      <c r="K270" s="320"/>
      <c r="L270" s="320"/>
      <c r="M270" s="320"/>
      <c r="N270" s="320"/>
      <c r="O270" s="320"/>
      <c r="P270" s="320"/>
      <c r="Q270" s="320"/>
      <c r="R270" s="320"/>
      <c r="S270" s="320"/>
      <c r="T270" s="320"/>
      <c r="U270" s="320"/>
      <c r="V270" s="320"/>
      <c r="W270" s="320"/>
      <c r="X270" s="320"/>
      <c r="Y270" s="320"/>
      <c r="Z270" s="320"/>
      <c r="AA270" s="320"/>
      <c r="AB270" s="320"/>
      <c r="AC270" s="320"/>
      <c r="AD270" s="320"/>
      <c r="AE270" s="320"/>
      <c r="AF270" s="320"/>
      <c r="AG270" s="320"/>
      <c r="AH270" s="320"/>
      <c r="AI270" s="320"/>
      <c r="AJ270" s="320"/>
      <c r="AK270" s="320"/>
      <c r="AL270" s="320"/>
      <c r="AM270" s="320"/>
      <c r="AN270" s="4"/>
      <c r="AO270" s="4"/>
      <c r="AP270" s="322"/>
      <c r="AQ270" s="322"/>
      <c r="AR270" s="322"/>
      <c r="AS270" s="322"/>
      <c r="AT270" s="322"/>
      <c r="AU270" s="322"/>
      <c r="AV270" s="322"/>
      <c r="AW270" s="322"/>
      <c r="AX270" s="322"/>
      <c r="AY270" s="322"/>
      <c r="AZ270" s="322"/>
      <c r="BA270" s="322"/>
      <c r="BB270" s="322"/>
      <c r="BC270" s="322"/>
      <c r="BD270" s="322"/>
      <c r="BE270" s="322"/>
      <c r="BF270" s="322"/>
      <c r="BG270" s="322"/>
      <c r="BH270" s="322"/>
      <c r="BI270" s="322"/>
      <c r="BJ270" s="322"/>
      <c r="BK270" s="322"/>
      <c r="BL270" s="322"/>
      <c r="BM270" s="322"/>
      <c r="BN270" s="322"/>
      <c r="BO270" s="4"/>
      <c r="BP270" s="4"/>
      <c r="BQ270" s="4"/>
      <c r="BR270" s="4"/>
      <c r="BS270" s="4"/>
      <c r="BT270" s="7"/>
    </row>
    <row r="271" spans="2:72" ht="7.5" customHeight="1">
      <c r="B271" s="319"/>
      <c r="C271" s="320"/>
      <c r="D271" s="320"/>
      <c r="E271" s="320"/>
      <c r="F271" s="320"/>
      <c r="G271" s="320"/>
      <c r="H271" s="320"/>
      <c r="I271" s="320"/>
      <c r="J271" s="320"/>
      <c r="K271" s="320"/>
      <c r="L271" s="320"/>
      <c r="M271" s="320"/>
      <c r="N271" s="320"/>
      <c r="O271" s="320"/>
      <c r="P271" s="320"/>
      <c r="Q271" s="320"/>
      <c r="R271" s="320"/>
      <c r="S271" s="320"/>
      <c r="T271" s="320"/>
      <c r="U271" s="320"/>
      <c r="V271" s="320"/>
      <c r="W271" s="320"/>
      <c r="X271" s="320"/>
      <c r="Y271" s="320"/>
      <c r="Z271" s="320"/>
      <c r="AA271" s="320"/>
      <c r="AB271" s="320"/>
      <c r="AC271" s="320"/>
      <c r="AD271" s="320"/>
      <c r="AE271" s="320"/>
      <c r="AF271" s="320"/>
      <c r="AG271" s="320"/>
      <c r="AH271" s="320"/>
      <c r="AI271" s="320"/>
      <c r="AJ271" s="320"/>
      <c r="AK271" s="320"/>
      <c r="AL271" s="320"/>
      <c r="AM271" s="320"/>
      <c r="AN271" s="4"/>
      <c r="AO271" s="4"/>
      <c r="AP271" s="322"/>
      <c r="AQ271" s="322"/>
      <c r="AR271" s="322"/>
      <c r="AS271" s="322"/>
      <c r="AT271" s="322"/>
      <c r="AU271" s="322"/>
      <c r="AV271" s="322"/>
      <c r="AW271" s="322"/>
      <c r="AX271" s="322"/>
      <c r="AY271" s="322"/>
      <c r="AZ271" s="322"/>
      <c r="BA271" s="322"/>
      <c r="BB271" s="322"/>
      <c r="BC271" s="322"/>
      <c r="BD271" s="322"/>
      <c r="BE271" s="322"/>
      <c r="BF271" s="322"/>
      <c r="BG271" s="322"/>
      <c r="BH271" s="322"/>
      <c r="BI271" s="322"/>
      <c r="BJ271" s="322"/>
      <c r="BK271" s="322"/>
      <c r="BL271" s="322"/>
      <c r="BM271" s="322"/>
      <c r="BN271" s="322"/>
      <c r="BO271" s="4"/>
      <c r="BP271" s="4"/>
      <c r="BQ271" s="4"/>
      <c r="BR271" s="4"/>
      <c r="BS271" s="4"/>
      <c r="BT271" s="7"/>
    </row>
    <row r="272" spans="2:72" ht="7.5" customHeight="1">
      <c r="B272" s="319"/>
      <c r="C272" s="320"/>
      <c r="D272" s="320"/>
      <c r="E272" s="320"/>
      <c r="F272" s="320"/>
      <c r="G272" s="320"/>
      <c r="H272" s="320"/>
      <c r="I272" s="320"/>
      <c r="J272" s="320"/>
      <c r="K272" s="320"/>
      <c r="L272" s="320"/>
      <c r="M272" s="320"/>
      <c r="N272" s="320"/>
      <c r="O272" s="320"/>
      <c r="P272" s="320"/>
      <c r="Q272" s="320"/>
      <c r="R272" s="320"/>
      <c r="S272" s="320"/>
      <c r="T272" s="320"/>
      <c r="U272" s="320"/>
      <c r="V272" s="320"/>
      <c r="W272" s="320"/>
      <c r="X272" s="320"/>
      <c r="Y272" s="320"/>
      <c r="Z272" s="320"/>
      <c r="AA272" s="320"/>
      <c r="AB272" s="320"/>
      <c r="AC272" s="320"/>
      <c r="AD272" s="320"/>
      <c r="AE272" s="320"/>
      <c r="AF272" s="320"/>
      <c r="AG272" s="320"/>
      <c r="AH272" s="320"/>
      <c r="AI272" s="320"/>
      <c r="AJ272" s="320"/>
      <c r="AK272" s="320"/>
      <c r="AL272" s="320"/>
      <c r="AM272" s="320"/>
      <c r="AN272" s="4"/>
      <c r="AO272" s="4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4"/>
      <c r="BP272" s="4"/>
      <c r="BQ272" s="4"/>
      <c r="BR272" s="4"/>
      <c r="BS272" s="4"/>
      <c r="BT272" s="7"/>
    </row>
    <row r="273" spans="2:72" ht="7.5" customHeight="1"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4"/>
      <c r="BR273" s="4"/>
      <c r="BS273" s="4"/>
      <c r="BT273" s="7"/>
    </row>
    <row r="274" spans="2:72" ht="7.5" customHeight="1" thickBot="1"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3"/>
    </row>
    <row r="275" ht="7.5" customHeight="1"/>
    <row r="276" ht="7.5" customHeight="1" hidden="1"/>
    <row r="277" ht="7.5" customHeight="1" hidden="1"/>
    <row r="278" ht="7.5" customHeight="1" hidden="1"/>
    <row r="279" ht="7.5" customHeight="1" hidden="1"/>
    <row r="280" ht="7.5" customHeight="1" hidden="1"/>
    <row r="281" ht="7.5" customHeight="1" hidden="1"/>
    <row r="282" ht="7.5" customHeight="1" hidden="1"/>
    <row r="283" ht="7.5" customHeight="1" hidden="1"/>
    <row r="284" ht="7.5" customHeight="1" hidden="1"/>
    <row r="285" ht="7.5" customHeight="1" hidden="1"/>
    <row r="286" ht="7.5" customHeight="1" hidden="1"/>
    <row r="287" ht="7.5" customHeight="1" hidden="1"/>
    <row r="288" ht="7.5" customHeight="1" hidden="1"/>
    <row r="289" ht="7.5" customHeight="1" hidden="1"/>
    <row r="290" ht="7.5" customHeight="1" hidden="1"/>
    <row r="291" ht="7.5" customHeight="1" hidden="1"/>
    <row r="292" ht="7.5" customHeight="1" hidden="1"/>
    <row r="293" ht="7.5" customHeight="1" hidden="1"/>
    <row r="294" ht="7.5" customHeight="1" hidden="1"/>
    <row r="295" ht="7.5" customHeight="1" hidden="1"/>
    <row r="296" ht="7.5" customHeight="1" hidden="1"/>
    <row r="297" ht="7.5" customHeight="1" hidden="1"/>
    <row r="298" ht="7.5" customHeight="1" hidden="1"/>
    <row r="299" ht="7.5" customHeight="1" hidden="1"/>
    <row r="300" ht="7.5" customHeight="1" hidden="1"/>
    <row r="301" ht="7.5" customHeight="1" hidden="1"/>
    <row r="302" ht="7.5" customHeight="1" hidden="1"/>
    <row r="303" ht="7.5" customHeight="1" hidden="1"/>
    <row r="304" ht="7.5" customHeight="1" hidden="1"/>
    <row r="305" ht="7.5" customHeight="1" hidden="1"/>
    <row r="306" ht="7.5" customHeight="1" hidden="1"/>
    <row r="307" ht="7.5" customHeight="1" hidden="1"/>
    <row r="308" ht="7.5" customHeight="1" hidden="1"/>
    <row r="309" ht="7.5" customHeight="1" hidden="1"/>
    <row r="310" ht="7.5" customHeight="1" hidden="1"/>
    <row r="311" ht="7.5" customHeight="1" hidden="1"/>
    <row r="312" ht="7.5" customHeight="1" hidden="1"/>
    <row r="313" ht="7.5" customHeight="1" hidden="1"/>
    <row r="314" ht="7.5" customHeight="1" hidden="1"/>
    <row r="315" ht="7.5" customHeight="1" hidden="1"/>
    <row r="316" ht="7.5" customHeight="1" hidden="1"/>
    <row r="317" ht="7.5" customHeight="1" hidden="1"/>
    <row r="318" ht="7.5" customHeight="1" hidden="1"/>
    <row r="319" ht="7.5" customHeight="1" hidden="1"/>
    <row r="320" ht="7.5" customHeight="1" hidden="1"/>
    <row r="321" ht="7.5" customHeight="1" hidden="1"/>
    <row r="322" ht="7.5" customHeight="1" hidden="1"/>
    <row r="323" ht="7.5" customHeight="1" hidden="1"/>
    <row r="324" ht="7.5" customHeight="1" hidden="1"/>
    <row r="325" ht="7.5" customHeight="1" hidden="1"/>
    <row r="326" ht="7.5" customHeight="1" hidden="1"/>
    <row r="327" ht="7.5" customHeight="1" hidden="1"/>
    <row r="328" ht="7.5" customHeight="1" hidden="1"/>
    <row r="329" ht="7.5" customHeight="1" hidden="1"/>
    <row r="330" ht="7.5" customHeight="1" hidden="1"/>
    <row r="331" ht="7.5" customHeight="1" hidden="1"/>
    <row r="332" ht="7.5" customHeight="1" hidden="1"/>
    <row r="333" ht="7.5" customHeight="1" hidden="1"/>
    <row r="334" ht="7.5" customHeight="1" hidden="1"/>
    <row r="335" ht="7.5" customHeight="1" hidden="1"/>
    <row r="336" ht="7.5" customHeight="1" hidden="1"/>
    <row r="337" ht="7.5" customHeight="1" hidden="1"/>
    <row r="338" ht="7.5" customHeight="1" hidden="1"/>
    <row r="339" ht="7.5" customHeight="1" hidden="1"/>
    <row r="340" ht="7.5" customHeight="1" hidden="1"/>
    <row r="341" ht="7.5" customHeight="1" hidden="1"/>
    <row r="342" ht="7.5" customHeight="1" hidden="1"/>
    <row r="343" ht="7.5" customHeight="1" hidden="1"/>
    <row r="344" ht="7.5" customHeight="1" hidden="1"/>
    <row r="345" ht="7.5" customHeight="1" hidden="1"/>
    <row r="346" ht="7.5" customHeight="1" hidden="1"/>
    <row r="347" ht="7.5" customHeight="1" hidden="1"/>
    <row r="348" ht="7.5" customHeight="1" hidden="1"/>
    <row r="349" ht="7.5" customHeight="1" hidden="1"/>
    <row r="350" ht="7.5" customHeight="1" hidden="1"/>
    <row r="351" ht="7.5" customHeight="1" hidden="1"/>
    <row r="352" ht="7.5" customHeight="1" hidden="1"/>
    <row r="353" ht="7.5" customHeight="1" hidden="1"/>
    <row r="354" ht="7.5" customHeight="1" hidden="1"/>
    <row r="355" ht="7.5" customHeight="1" hidden="1"/>
    <row r="356" ht="7.5" customHeight="1" hidden="1"/>
    <row r="357" ht="7.5" customHeight="1" hidden="1"/>
    <row r="358" ht="7.5" customHeight="1" hidden="1"/>
    <row r="359" ht="7.5" customHeight="1" hidden="1"/>
    <row r="360" ht="7.5" customHeight="1" hidden="1"/>
    <row r="361" ht="7.5" customHeight="1" hidden="1"/>
    <row r="362" ht="7.5" customHeight="1" hidden="1"/>
  </sheetData>
  <sheetProtection/>
  <mergeCells count="215">
    <mergeCell ref="A181:D185"/>
    <mergeCell ref="E181:AH185"/>
    <mergeCell ref="A176:D180"/>
    <mergeCell ref="E176:AH180"/>
    <mergeCell ref="AI176:BU177"/>
    <mergeCell ref="AJ178:AX179"/>
    <mergeCell ref="A186:D190"/>
    <mergeCell ref="E186:AH190"/>
    <mergeCell ref="AI186:BU187"/>
    <mergeCell ref="AJ188:AX189"/>
    <mergeCell ref="A171:D175"/>
    <mergeCell ref="E171:AH175"/>
    <mergeCell ref="AI171:BU172"/>
    <mergeCell ref="AJ173:AX174"/>
    <mergeCell ref="A166:D170"/>
    <mergeCell ref="E166:AH170"/>
    <mergeCell ref="AI166:BU167"/>
    <mergeCell ref="AJ168:AX169"/>
    <mergeCell ref="A161:D165"/>
    <mergeCell ref="E161:AH165"/>
    <mergeCell ref="AI161:BU162"/>
    <mergeCell ref="AJ163:AX164"/>
    <mergeCell ref="B269:AM272"/>
    <mergeCell ref="A254:D260"/>
    <mergeCell ref="AP269:BN271"/>
    <mergeCell ref="B265:BT266"/>
    <mergeCell ref="B267:BT268"/>
    <mergeCell ref="AN106:AR107"/>
    <mergeCell ref="AS106:AT107"/>
    <mergeCell ref="E126:AH130"/>
    <mergeCell ref="E109:AH113"/>
    <mergeCell ref="AI109:BU110"/>
    <mergeCell ref="AJ111:AM112"/>
    <mergeCell ref="AI108:BU108"/>
    <mergeCell ref="A114:BU115"/>
    <mergeCell ref="AY111:BU112"/>
    <mergeCell ref="A109:D113"/>
    <mergeCell ref="A104:D108"/>
    <mergeCell ref="A121:D125"/>
    <mergeCell ref="E121:AH125"/>
    <mergeCell ref="AJ106:AM107"/>
    <mergeCell ref="A60:D68"/>
    <mergeCell ref="E60:AH68"/>
    <mergeCell ref="E104:AH108"/>
    <mergeCell ref="AI104:BU105"/>
    <mergeCell ref="AI60:BU61"/>
    <mergeCell ref="AJ62:AK63"/>
    <mergeCell ref="AJ66:AK67"/>
    <mergeCell ref="E69:AH73"/>
    <mergeCell ref="AY106:BU107"/>
    <mergeCell ref="AV49:BB50"/>
    <mergeCell ref="AI55:BU56"/>
    <mergeCell ref="AJ53:BT54"/>
    <mergeCell ref="AK49:AN50"/>
    <mergeCell ref="E26:AH46"/>
    <mergeCell ref="AI30:BU31"/>
    <mergeCell ref="AJ28:BT29"/>
    <mergeCell ref="A74:D79"/>
    <mergeCell ref="AI59:BU59"/>
    <mergeCell ref="AI47:AU48"/>
    <mergeCell ref="BB47:BO48"/>
    <mergeCell ref="AI64:BU65"/>
    <mergeCell ref="AQ49:AU50"/>
    <mergeCell ref="AI49:AJ50"/>
    <mergeCell ref="AJ57:BT58"/>
    <mergeCell ref="E74:AH79"/>
    <mergeCell ref="A47:D59"/>
    <mergeCell ref="E47:AH59"/>
    <mergeCell ref="AI51:BU52"/>
    <mergeCell ref="AO49:AP50"/>
    <mergeCell ref="AI74:BU75"/>
    <mergeCell ref="AL76:BS78"/>
    <mergeCell ref="AI68:BU68"/>
    <mergeCell ref="BC49:BP50"/>
    <mergeCell ref="AI42:BU43"/>
    <mergeCell ref="B15:D16"/>
    <mergeCell ref="E15:BT16"/>
    <mergeCell ref="A19:BU20"/>
    <mergeCell ref="AI26:BU27"/>
    <mergeCell ref="A17:BU18"/>
    <mergeCell ref="AI34:BU35"/>
    <mergeCell ref="AJ36:BT37"/>
    <mergeCell ref="A21:D25"/>
    <mergeCell ref="A26:D46"/>
    <mergeCell ref="AJ23:AX24"/>
    <mergeCell ref="AL62:AX63"/>
    <mergeCell ref="A1:BU3"/>
    <mergeCell ref="A4:BU4"/>
    <mergeCell ref="A5:A16"/>
    <mergeCell ref="B5:BT6"/>
    <mergeCell ref="BU5:BU16"/>
    <mergeCell ref="E13:BT14"/>
    <mergeCell ref="AI38:BU39"/>
    <mergeCell ref="AJ40:BT41"/>
    <mergeCell ref="B13:D14"/>
    <mergeCell ref="A69:D73"/>
    <mergeCell ref="AI69:BU70"/>
    <mergeCell ref="AL71:AY72"/>
    <mergeCell ref="BF71:BS72"/>
    <mergeCell ref="E21:AH25"/>
    <mergeCell ref="AI21:BU22"/>
    <mergeCell ref="AJ32:BT33"/>
    <mergeCell ref="AI46:BU46"/>
    <mergeCell ref="AJ44:BA45"/>
    <mergeCell ref="B7:C8"/>
    <mergeCell ref="D7:BT8"/>
    <mergeCell ref="B11:D12"/>
    <mergeCell ref="E11:BT12"/>
    <mergeCell ref="B9:D10"/>
    <mergeCell ref="E9:BT10"/>
    <mergeCell ref="A80:D85"/>
    <mergeCell ref="E80:AH85"/>
    <mergeCell ref="AI80:BU81"/>
    <mergeCell ref="AL82:BS84"/>
    <mergeCell ref="A92:D97"/>
    <mergeCell ref="E92:AH97"/>
    <mergeCell ref="AI92:BU93"/>
    <mergeCell ref="AL94:BS96"/>
    <mergeCell ref="A86:D91"/>
    <mergeCell ref="E86:AH91"/>
    <mergeCell ref="AI86:BU87"/>
    <mergeCell ref="AL88:BS90"/>
    <mergeCell ref="AS111:AW112"/>
    <mergeCell ref="AJ133:AX134"/>
    <mergeCell ref="A116:D120"/>
    <mergeCell ref="E116:AH120"/>
    <mergeCell ref="AI116:BU117"/>
    <mergeCell ref="A126:D130"/>
    <mergeCell ref="AI113:BU113"/>
    <mergeCell ref="AI121:BU122"/>
    <mergeCell ref="AJ123:AX124"/>
    <mergeCell ref="AJ118:AX119"/>
    <mergeCell ref="A98:D103"/>
    <mergeCell ref="E98:AH103"/>
    <mergeCell ref="AI98:BU99"/>
    <mergeCell ref="AL100:BS102"/>
    <mergeCell ref="E203:AH207"/>
    <mergeCell ref="AI203:BU204"/>
    <mergeCell ref="AJ205:AX206"/>
    <mergeCell ref="E196:AH200"/>
    <mergeCell ref="AI196:BU197"/>
    <mergeCell ref="AJ198:AX199"/>
    <mergeCell ref="A201:BU202"/>
    <mergeCell ref="A196:D200"/>
    <mergeCell ref="A141:D145"/>
    <mergeCell ref="E141:AH145"/>
    <mergeCell ref="AJ183:AX184"/>
    <mergeCell ref="E151:AH155"/>
    <mergeCell ref="AI151:BU152"/>
    <mergeCell ref="AJ153:AX154"/>
    <mergeCell ref="A156:D160"/>
    <mergeCell ref="E156:AH160"/>
    <mergeCell ref="AI156:BU157"/>
    <mergeCell ref="AJ158:AX159"/>
    <mergeCell ref="A146:D150"/>
    <mergeCell ref="E146:AH150"/>
    <mergeCell ref="AI146:BU147"/>
    <mergeCell ref="AJ148:AX149"/>
    <mergeCell ref="A131:D135"/>
    <mergeCell ref="E131:AH135"/>
    <mergeCell ref="AI131:BU132"/>
    <mergeCell ref="A136:D140"/>
    <mergeCell ref="E136:AH140"/>
    <mergeCell ref="AI136:BU137"/>
    <mergeCell ref="AJ138:AX139"/>
    <mergeCell ref="E223:AH227"/>
    <mergeCell ref="AI223:BU224"/>
    <mergeCell ref="AL66:AX67"/>
    <mergeCell ref="AI141:BU142"/>
    <mergeCell ref="AJ143:AX144"/>
    <mergeCell ref="BD71:BE72"/>
    <mergeCell ref="AJ71:AK72"/>
    <mergeCell ref="AI126:BU127"/>
    <mergeCell ref="AN111:AR112"/>
    <mergeCell ref="AI181:BU182"/>
    <mergeCell ref="A218:D222"/>
    <mergeCell ref="E218:AH222"/>
    <mergeCell ref="A151:D155"/>
    <mergeCell ref="AI218:BU219"/>
    <mergeCell ref="AJ220:AX221"/>
    <mergeCell ref="A191:D195"/>
    <mergeCell ref="E191:AH195"/>
    <mergeCell ref="AI191:BU192"/>
    <mergeCell ref="AJ193:AX194"/>
    <mergeCell ref="A203:D207"/>
    <mergeCell ref="A208:D212"/>
    <mergeCell ref="E208:AH212"/>
    <mergeCell ref="AI208:BU209"/>
    <mergeCell ref="AJ210:AX211"/>
    <mergeCell ref="AJ225:AX226"/>
    <mergeCell ref="A233:D237"/>
    <mergeCell ref="E233:AH237"/>
    <mergeCell ref="AI233:BU234"/>
    <mergeCell ref="AJ235:AX236"/>
    <mergeCell ref="A228:D232"/>
    <mergeCell ref="E228:AH232"/>
    <mergeCell ref="AI228:BU229"/>
    <mergeCell ref="AJ230:AX231"/>
    <mergeCell ref="A223:D227"/>
    <mergeCell ref="A238:D242"/>
    <mergeCell ref="E238:AH242"/>
    <mergeCell ref="AI238:BU239"/>
    <mergeCell ref="AJ240:AX241"/>
    <mergeCell ref="A213:D217"/>
    <mergeCell ref="E213:AH217"/>
    <mergeCell ref="AI213:BU214"/>
    <mergeCell ref="AJ215:AX216"/>
    <mergeCell ref="A243:BU244"/>
    <mergeCell ref="AJ247:BT259"/>
    <mergeCell ref="E245:AH253"/>
    <mergeCell ref="BU247:BU252"/>
    <mergeCell ref="AI247:AI252"/>
    <mergeCell ref="A245:D253"/>
    <mergeCell ref="E254:AH260"/>
    <mergeCell ref="AI245:BU246"/>
  </mergeCells>
  <conditionalFormatting sqref="B265:BT266">
    <cfRule type="cellIs" priority="2" dxfId="7" operator="equal" stopIfTrue="1">
      <formula>"　▼以下の質問項目に未回答があります。"</formula>
    </cfRule>
  </conditionalFormatting>
  <conditionalFormatting sqref="AP272:BN272">
    <cfRule type="cellIs" priority="3" dxfId="12" operator="equal" stopIfTrue="1">
      <formula>"【ステップ２】就業先情報の登録へ進む"</formula>
    </cfRule>
  </conditionalFormatting>
  <conditionalFormatting sqref="AP269:BN271">
    <cfRule type="cellIs" priority="1" dxfId="12" operator="equal" stopIfTrue="1">
      <formula>"印刷プレビューへ進む"</formula>
    </cfRule>
  </conditionalFormatting>
  <dataValidations count="16">
    <dataValidation type="textLength" operator="equal" allowBlank="1" showInputMessage="1" showErrorMessage="1" imeMode="halfAlpha" sqref="AQ49:AU50">
      <formula1>4</formula1>
    </dataValidation>
    <dataValidation type="textLength" allowBlank="1" showInputMessage="1" showErrorMessage="1" imeMode="halfAlpha" sqref="AU106:AX107 AX111:AX112">
      <formula1>1</formula1>
      <formula2>2</formula2>
    </dataValidation>
    <dataValidation type="textLength" operator="equal" allowBlank="1" showInputMessage="1" showErrorMessage="1" imeMode="halfAlpha" sqref="AK49:AN50">
      <formula1>3</formula1>
    </dataValidation>
    <dataValidation type="list" showInputMessage="1" showErrorMessage="1" sqref="AJ23:AX24">
      <formula1>$CB$2:$CB$10</formula1>
    </dataValidation>
    <dataValidation type="custom" allowBlank="1" showInputMessage="1" showErrorMessage="1" error="全角で入力してください" imeMode="hiragana" sqref="AJ32:BT33 AJ36:BT37 AJ40:BT41 BB44:BT45">
      <formula1>AJ32=WIDECHAR(AJ32)</formula1>
    </dataValidation>
    <dataValidation type="list" allowBlank="1" showInputMessage="1" showErrorMessage="1" sqref="AJ128:AN128">
      <formula1>"２～３　３～５　５～７　７～９,２～３　３～５　５～７,２～３　３～５,３～５　５～７,５～７　７～９,５～７,７～９"</formula1>
    </dataValidation>
    <dataValidation type="list" allowBlank="1" showInputMessage="1" sqref="AJ235:AX236 AJ220:AX221">
      <formula1>"Ⅰ,Ⅱ,なし"</formula1>
    </dataValidation>
    <dataValidation type="list" allowBlank="1" showInputMessage="1" sqref="AJ118:AX119">
      <formula1>"通常規模,大規模Ⅰ,大規模Ⅱ"</formula1>
    </dataValidation>
    <dataValidation type="list" allowBlank="1" showInputMessage="1" sqref="AJ123:AX124">
      <formula1>"あり　～１ｈ,あり　～２ｈ,なし"</formula1>
    </dataValidation>
    <dataValidation type="list" allowBlank="1" showInputMessage="1" sqref="AJ133:AX134">
      <formula1>"２～３,３～４,４～６,６～８"</formula1>
    </dataValidation>
    <dataValidation type="list" allowBlank="1" showInputMessage="1" sqref="AJ138:AX139 AJ148:AX149">
      <formula1>"あり,なし"</formula1>
    </dataValidation>
    <dataValidation type="list" allowBlank="1" showInputMessage="1" sqref="AJ178:AX179 AJ153:AX154 AJ183:AX184 AJ205:AX206 AJ210:AX211 AJ215:AX216 AJ230:AX231 AJ225:AX226 AJ158:AX159 AJ168:AX169 AJ188:AX189 AJ163:AX164 AJ173:AX174">
      <formula1>"あり,なし"</formula1>
    </dataValidation>
    <dataValidation type="list" allowBlank="1" showInputMessage="1" sqref="AJ193:AX194">
      <formula1>"Ⅰ,Ⅱ,なし"</formula1>
    </dataValidation>
    <dataValidation type="list" allowBlank="1" showInputMessage="1" sqref="AJ198:AX199 AJ240:AX241">
      <formula1>"Ⅰ,Ⅱ,Ⅲ,,なし"</formula1>
    </dataValidation>
    <dataValidation type="textLength" operator="lessThanOrEqual" allowBlank="1" showInputMessage="1" showErrorMessage="1" sqref="AJ247:BT259">
      <formula1>1000</formula1>
    </dataValidation>
    <dataValidation type="list" allowBlank="1" showInputMessage="1" sqref="AJ143:AX144">
      <formula1>"あり（一般浴）,あり（一般浴　特別浴）,なし"</formula1>
    </dataValidation>
  </dataValidations>
  <hyperlinks>
    <hyperlink ref="AP269:BN271" location="基本情報シート!A1" display="基本情報シート!A1"/>
  </hyperlinks>
  <printOptions horizontalCentered="1"/>
  <pageMargins left="0.4330708661417323" right="0.4330708661417323" top="0.2" bottom="0.49" header="0.46" footer="0.4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G38"/>
  <sheetViews>
    <sheetView showGridLines="0" zoomScale="115" zoomScaleNormal="115" zoomScalePageLayoutView="0" workbookViewId="0" topLeftCell="A1">
      <selection activeCell="W3" sqref="W3"/>
    </sheetView>
  </sheetViews>
  <sheetFormatPr defaultColWidth="0" defaultRowHeight="13.5" zeroHeight="1"/>
  <cols>
    <col min="1" max="2" width="4.625" style="46" customWidth="1"/>
    <col min="3" max="3" width="4.375" style="46" customWidth="1"/>
    <col min="4" max="4" width="5.125" style="46" customWidth="1"/>
    <col min="5" max="7" width="4.375" style="46" customWidth="1"/>
    <col min="8" max="8" width="9.125" style="46" customWidth="1"/>
    <col min="9" max="9" width="2.25390625" style="46" customWidth="1"/>
    <col min="10" max="10" width="2.875" style="46" customWidth="1"/>
    <col min="11" max="11" width="3.875" style="46" customWidth="1"/>
    <col min="12" max="12" width="4.375" style="46" customWidth="1"/>
    <col min="13" max="16" width="4.625" style="46" customWidth="1"/>
    <col min="17" max="17" width="6.125" style="46" customWidth="1"/>
    <col min="18" max="21" width="4.50390625" style="46" customWidth="1"/>
    <col min="22" max="22" width="3.00390625" style="46" customWidth="1"/>
    <col min="23" max="23" width="12.25390625" style="46" customWidth="1"/>
    <col min="24" max="24" width="2.125" style="46" customWidth="1"/>
    <col min="25" max="16384" width="9.00390625" style="46" hidden="1" customWidth="1"/>
  </cols>
  <sheetData>
    <row r="1" spans="1:3" ht="12" customHeight="1">
      <c r="A1" s="358" t="s">
        <v>137</v>
      </c>
      <c r="B1" s="358"/>
      <c r="C1" s="101">
        <f>IF('基本情報'!BV29="","",'基本情報'!BV29)</f>
      </c>
    </row>
    <row r="2" spans="1:22" ht="30" customHeight="1" thickBot="1">
      <c r="A2" s="358"/>
      <c r="B2" s="358"/>
      <c r="C2" s="354">
        <f>IF('基本情報'!BV28="","",'基本情報'!BV28)</f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46" t="s">
        <v>90</v>
      </c>
      <c r="Q2" s="356">
        <f>IF('基本情報'!BV30="","",'基本情報'!BV30)</f>
      </c>
      <c r="R2" s="357"/>
      <c r="S2" s="357"/>
      <c r="T2" s="357"/>
      <c r="U2" s="357"/>
      <c r="V2" s="89"/>
    </row>
    <row r="3" spans="1:23" ht="30" customHeight="1" thickTop="1">
      <c r="A3" s="108" t="s">
        <v>132</v>
      </c>
      <c r="B3" s="104"/>
      <c r="C3" s="109"/>
      <c r="D3" s="102">
        <f>IF('基本情報'!BV26="","",'基本情報'!BV26)</f>
      </c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4"/>
      <c r="P3" s="104"/>
      <c r="Q3" s="105"/>
      <c r="R3" s="103"/>
      <c r="S3" s="103"/>
      <c r="T3" s="103"/>
      <c r="U3" s="106"/>
      <c r="V3" s="48"/>
      <c r="W3" s="93" t="s">
        <v>138</v>
      </c>
    </row>
    <row r="4" spans="1:22" ht="30" customHeight="1">
      <c r="A4" s="349" t="s">
        <v>91</v>
      </c>
      <c r="B4" s="350"/>
      <c r="C4" s="111"/>
      <c r="D4" s="100">
        <f>IF('基本情報'!BV47="","",'基本情報'!BV47)</f>
      </c>
      <c r="E4" s="98"/>
      <c r="F4" s="98"/>
      <c r="G4" s="98">
        <f>IF('基本情報'!BV48="","",'基本情報'!BV48)</f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4"/>
      <c r="U4" s="96"/>
      <c r="V4" s="48"/>
    </row>
    <row r="5" spans="1:22" ht="30" customHeight="1">
      <c r="A5" s="349" t="s">
        <v>92</v>
      </c>
      <c r="B5" s="350"/>
      <c r="C5" s="111"/>
      <c r="D5" s="100">
        <f>IF('基本情報'!BV60="","",'基本情報'!BV60)</f>
      </c>
      <c r="E5" s="94"/>
      <c r="F5" s="94"/>
      <c r="G5" s="94"/>
      <c r="H5" s="94"/>
      <c r="I5" s="94"/>
      <c r="J5" s="94"/>
      <c r="K5" s="94"/>
      <c r="L5" s="107"/>
      <c r="M5" s="100" t="s">
        <v>112</v>
      </c>
      <c r="N5" s="107"/>
      <c r="O5" s="347">
        <f>IF('基本情報'!BV61="","",'基本情報'!BV61)</f>
      </c>
      <c r="P5" s="331"/>
      <c r="Q5" s="331"/>
      <c r="R5" s="331"/>
      <c r="S5" s="331"/>
      <c r="T5" s="331"/>
      <c r="U5" s="348"/>
      <c r="V5" s="48"/>
    </row>
    <row r="6" spans="1:22" ht="30" customHeight="1">
      <c r="A6" s="112" t="s">
        <v>134</v>
      </c>
      <c r="B6" s="110"/>
      <c r="C6" s="111"/>
      <c r="D6" s="100">
        <f>IF('基本情報'!BV69="","",'基本情報'!BV69)</f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6"/>
      <c r="V6" s="48"/>
    </row>
    <row r="7" spans="1:22" ht="30" customHeight="1">
      <c r="A7" s="349" t="s">
        <v>113</v>
      </c>
      <c r="B7" s="350"/>
      <c r="C7" s="111"/>
      <c r="D7" s="113">
        <f>IF('基本情報'!BV74="","",'基本情報'!BV74)</f>
      </c>
      <c r="E7" s="114"/>
      <c r="F7" s="114"/>
      <c r="G7" s="114"/>
      <c r="H7" s="114"/>
      <c r="I7" s="114"/>
      <c r="J7" s="114"/>
      <c r="K7" s="115"/>
      <c r="L7" s="329" t="s">
        <v>114</v>
      </c>
      <c r="M7" s="346"/>
      <c r="N7" s="371">
        <f>IF('基本情報'!BV80="","",'基本情報'!BV80)</f>
      </c>
      <c r="O7" s="372"/>
      <c r="P7" s="372"/>
      <c r="Q7" s="372"/>
      <c r="R7" s="372"/>
      <c r="S7" s="372"/>
      <c r="T7" s="372"/>
      <c r="U7" s="373"/>
      <c r="V7" s="90"/>
    </row>
    <row r="8" spans="1:22" ht="30" customHeight="1">
      <c r="A8" s="349" t="s">
        <v>93</v>
      </c>
      <c r="B8" s="350"/>
      <c r="C8" s="111"/>
      <c r="D8" s="100">
        <f>IF('基本情報'!BV86="","",'基本情報'!BV86)</f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6"/>
      <c r="V8" s="48"/>
    </row>
    <row r="9" spans="1:22" ht="30" customHeight="1">
      <c r="A9" s="349" t="s">
        <v>94</v>
      </c>
      <c r="B9" s="350"/>
      <c r="C9" s="111"/>
      <c r="D9" s="113">
        <f>IF('基本情報'!BV92="","",'基本情報'!BV92)</f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6"/>
      <c r="V9" s="90"/>
    </row>
    <row r="10" spans="1:22" ht="30" customHeight="1" thickBot="1">
      <c r="A10" s="362" t="s">
        <v>95</v>
      </c>
      <c r="B10" s="363"/>
      <c r="C10" s="363"/>
      <c r="D10" s="335"/>
      <c r="E10" s="359">
        <f>IF('基本情報'!BV98="","",'基本情報'!BV98)</f>
      </c>
      <c r="F10" s="360"/>
      <c r="G10" s="360"/>
      <c r="H10" s="360"/>
      <c r="I10" s="360"/>
      <c r="J10" s="361"/>
      <c r="K10" s="336" t="s">
        <v>96</v>
      </c>
      <c r="L10" s="335"/>
      <c r="M10" s="336">
        <f>IF('基本情報'!BV104="","",'基本情報'!BV104)</f>
      </c>
      <c r="N10" s="334"/>
      <c r="O10" s="334"/>
      <c r="P10" s="335"/>
      <c r="Q10" s="117" t="s">
        <v>97</v>
      </c>
      <c r="R10" s="336">
        <f>IF('基本情報'!BV109="","",'基本情報'!BV109)</f>
      </c>
      <c r="S10" s="334"/>
      <c r="T10" s="334"/>
      <c r="U10" s="364"/>
      <c r="V10" s="48"/>
    </row>
    <row r="11" ht="30" customHeight="1" thickBot="1" thickTop="1"/>
    <row r="12" spans="1:22" ht="25.5" customHeight="1" thickTop="1">
      <c r="A12" s="108" t="s">
        <v>135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20"/>
      <c r="N12" s="120"/>
      <c r="O12" s="120"/>
      <c r="P12" s="120"/>
      <c r="Q12" s="120"/>
      <c r="R12" s="120"/>
      <c r="S12" s="104"/>
      <c r="T12" s="104"/>
      <c r="U12" s="118"/>
      <c r="V12" s="91"/>
    </row>
    <row r="13" spans="1:22" ht="25.5" customHeight="1">
      <c r="A13" s="345" t="s">
        <v>98</v>
      </c>
      <c r="B13" s="331"/>
      <c r="C13" s="331"/>
      <c r="D13" s="331"/>
      <c r="E13" s="331"/>
      <c r="F13" s="331"/>
      <c r="G13" s="331"/>
      <c r="H13" s="346"/>
      <c r="I13" s="329">
        <f>IF('基本情報'!AJ118="","",'基本情報'!AJ118)</f>
      </c>
      <c r="J13" s="330"/>
      <c r="K13" s="331"/>
      <c r="L13" s="332"/>
      <c r="M13" s="367" t="s">
        <v>99</v>
      </c>
      <c r="N13" s="368"/>
      <c r="O13" s="368"/>
      <c r="P13" s="368"/>
      <c r="Q13" s="368"/>
      <c r="R13" s="369"/>
      <c r="S13" s="100">
        <f>IF('基本情報'!AJ123="","",'基本情報'!AJ123)</f>
      </c>
      <c r="T13" s="94"/>
      <c r="U13" s="96"/>
      <c r="V13" s="48"/>
    </row>
    <row r="14" spans="1:23" ht="25.5" customHeight="1">
      <c r="A14" s="345" t="s">
        <v>100</v>
      </c>
      <c r="B14" s="331"/>
      <c r="C14" s="331"/>
      <c r="D14" s="331"/>
      <c r="E14" s="374"/>
      <c r="F14" s="374"/>
      <c r="G14" s="374"/>
      <c r="H14" s="374"/>
      <c r="I14" s="125"/>
      <c r="J14" s="98"/>
      <c r="K14" s="98">
        <f>IF('基本情報'!BX126=TRUE,"１h～２h","")</f>
      </c>
      <c r="L14" s="131"/>
      <c r="M14" s="98">
        <f>IF('基本情報'!BX127=TRUE,"２h～３h","")</f>
      </c>
      <c r="N14" s="98"/>
      <c r="O14" s="98">
        <f>IF('基本情報'!BX128=TRUE,"３h～４h","")</f>
      </c>
      <c r="P14" s="98"/>
      <c r="Q14" s="128">
        <f>IF('基本情報'!BX129=TRUE,"４h～６h","")</f>
      </c>
      <c r="R14" s="131"/>
      <c r="S14" s="131">
        <f>IF('基本情報'!BX130=TRUE,"６h～８h","")</f>
      </c>
      <c r="T14" s="131"/>
      <c r="U14" s="122"/>
      <c r="V14" s="92"/>
      <c r="W14" s="47"/>
    </row>
    <row r="15" spans="1:23" ht="25.5" customHeight="1">
      <c r="A15" s="345" t="s">
        <v>101</v>
      </c>
      <c r="B15" s="331"/>
      <c r="C15" s="331"/>
      <c r="D15" s="331"/>
      <c r="E15" s="331"/>
      <c r="F15" s="374"/>
      <c r="G15" s="98"/>
      <c r="H15" s="127"/>
      <c r="I15" s="98">
        <f>IF('基本情報'!AJ133="","",'基本情報'!AJ133)</f>
      </c>
      <c r="J15" s="98"/>
      <c r="K15" s="98"/>
      <c r="L15" s="99"/>
      <c r="M15" s="130" t="s">
        <v>177</v>
      </c>
      <c r="N15" s="123"/>
      <c r="O15" s="123"/>
      <c r="P15" s="123"/>
      <c r="Q15" s="123"/>
      <c r="R15" s="124"/>
      <c r="S15" s="100">
        <f>IF('基本情報'!AJ143="","",'基本情報'!AJ143)</f>
      </c>
      <c r="T15" s="131"/>
      <c r="U15" s="122"/>
      <c r="V15" s="92"/>
      <c r="W15" s="47"/>
    </row>
    <row r="16" spans="1:23" ht="25.5" customHeight="1">
      <c r="A16" s="129" t="s">
        <v>178</v>
      </c>
      <c r="B16" s="94"/>
      <c r="C16" s="94"/>
      <c r="D16" s="94"/>
      <c r="E16" s="94"/>
      <c r="F16" s="126"/>
      <c r="G16" s="98"/>
      <c r="H16" s="127"/>
      <c r="I16" s="98">
        <f>IF('基本情報'!AJ138="","",'基本情報'!AJ138)</f>
      </c>
      <c r="J16" s="98"/>
      <c r="K16" s="98"/>
      <c r="L16" s="99"/>
      <c r="M16" s="130" t="s">
        <v>179</v>
      </c>
      <c r="N16" s="123"/>
      <c r="O16" s="123"/>
      <c r="P16" s="123"/>
      <c r="Q16" s="123"/>
      <c r="R16" s="124"/>
      <c r="S16" s="100">
        <f>IF('基本情報'!AJ148="","",'基本情報'!AJ148)</f>
      </c>
      <c r="T16" s="131"/>
      <c r="U16" s="122"/>
      <c r="V16" s="92"/>
      <c r="W16" s="47"/>
    </row>
    <row r="17" spans="1:23" ht="25.5" customHeight="1">
      <c r="A17" s="129" t="s">
        <v>180</v>
      </c>
      <c r="B17" s="94"/>
      <c r="C17" s="94"/>
      <c r="D17" s="94"/>
      <c r="E17" s="94"/>
      <c r="F17" s="126"/>
      <c r="G17" s="98"/>
      <c r="H17" s="127"/>
      <c r="I17" s="98">
        <f>IF('基本情報'!AJ158="","",'基本情報'!AJ158)</f>
      </c>
      <c r="J17" s="98"/>
      <c r="K17" s="98"/>
      <c r="L17" s="99"/>
      <c r="M17" s="367" t="s">
        <v>103</v>
      </c>
      <c r="N17" s="368"/>
      <c r="O17" s="368"/>
      <c r="P17" s="368"/>
      <c r="Q17" s="368"/>
      <c r="R17" s="369"/>
      <c r="S17" s="100">
        <f>IF('基本情報'!AJ153="","",'基本情報'!AJ153)</f>
      </c>
      <c r="T17" s="131"/>
      <c r="U17" s="122"/>
      <c r="V17" s="92"/>
      <c r="W17" s="47"/>
    </row>
    <row r="18" spans="1:22" ht="25.5" customHeight="1">
      <c r="A18" s="345" t="s">
        <v>181</v>
      </c>
      <c r="B18" s="331"/>
      <c r="C18" s="331"/>
      <c r="D18" s="331"/>
      <c r="E18" s="331"/>
      <c r="F18" s="331"/>
      <c r="G18" s="331"/>
      <c r="H18" s="346"/>
      <c r="I18" s="329">
        <f>IF('基本情報'!AJ168="","",'基本情報'!AJ168)</f>
      </c>
      <c r="J18" s="330"/>
      <c r="K18" s="331"/>
      <c r="L18" s="332"/>
      <c r="M18" s="375" t="s">
        <v>102</v>
      </c>
      <c r="N18" s="330"/>
      <c r="O18" s="330"/>
      <c r="P18" s="330"/>
      <c r="Q18" s="330"/>
      <c r="R18" s="376"/>
      <c r="S18" s="100">
        <f>IF('基本情報'!AJ163="","",'基本情報'!AJ163)</f>
      </c>
      <c r="T18" s="94"/>
      <c r="U18" s="96"/>
      <c r="V18" s="48"/>
    </row>
    <row r="19" spans="1:22" ht="25.5" customHeight="1">
      <c r="A19" s="345" t="s">
        <v>182</v>
      </c>
      <c r="B19" s="331"/>
      <c r="C19" s="331"/>
      <c r="D19" s="331"/>
      <c r="E19" s="331"/>
      <c r="F19" s="331"/>
      <c r="G19" s="331"/>
      <c r="H19" s="346"/>
      <c r="I19" s="351">
        <f>IF('基本情報'!AJ178="","",'基本情報'!AJ178)</f>
      </c>
      <c r="J19" s="352"/>
      <c r="K19" s="352"/>
      <c r="L19" s="353"/>
      <c r="M19" s="367" t="s">
        <v>184</v>
      </c>
      <c r="N19" s="370"/>
      <c r="O19" s="370"/>
      <c r="P19" s="370"/>
      <c r="Q19" s="370"/>
      <c r="R19" s="369"/>
      <c r="S19" s="100">
        <f>IF('基本情報'!AJ173="","",'基本情報'!AJ173)</f>
      </c>
      <c r="T19" s="94"/>
      <c r="U19" s="96"/>
      <c r="V19" s="48"/>
    </row>
    <row r="20" spans="1:22" ht="25.5" customHeight="1">
      <c r="A20" s="345" t="s">
        <v>183</v>
      </c>
      <c r="B20" s="331"/>
      <c r="C20" s="331"/>
      <c r="D20" s="331"/>
      <c r="E20" s="331"/>
      <c r="F20" s="331"/>
      <c r="G20" s="331"/>
      <c r="H20" s="346"/>
      <c r="I20" s="329">
        <f>IF('基本情報'!AJ188="","",'基本情報'!AJ188)</f>
      </c>
      <c r="J20" s="330"/>
      <c r="K20" s="331"/>
      <c r="L20" s="332"/>
      <c r="M20" s="367" t="s">
        <v>105</v>
      </c>
      <c r="N20" s="370"/>
      <c r="O20" s="370"/>
      <c r="P20" s="370"/>
      <c r="Q20" s="370"/>
      <c r="R20" s="369"/>
      <c r="S20" s="100">
        <f>IF('基本情報'!AJ183="","",'基本情報'!AJ183)</f>
      </c>
      <c r="T20" s="94"/>
      <c r="U20" s="96"/>
      <c r="V20" s="48"/>
    </row>
    <row r="21" spans="1:22" ht="25.5" customHeight="1" thickBot="1">
      <c r="A21" s="333" t="s">
        <v>104</v>
      </c>
      <c r="B21" s="334"/>
      <c r="C21" s="334"/>
      <c r="D21" s="334"/>
      <c r="E21" s="334"/>
      <c r="F21" s="334"/>
      <c r="G21" s="334"/>
      <c r="H21" s="335"/>
      <c r="I21" s="336">
        <f>IF('基本情報'!AJ193="","",'基本情報'!AJ193)</f>
      </c>
      <c r="J21" s="337"/>
      <c r="K21" s="334"/>
      <c r="L21" s="338"/>
      <c r="M21" s="365" t="s">
        <v>106</v>
      </c>
      <c r="N21" s="334"/>
      <c r="O21" s="334"/>
      <c r="P21" s="334"/>
      <c r="Q21" s="334"/>
      <c r="R21" s="366"/>
      <c r="S21" s="132">
        <f>IF('基本情報'!AJ198="","",'基本情報'!AJ198)</f>
      </c>
      <c r="T21" s="95"/>
      <c r="U21" s="97"/>
      <c r="V21" s="48"/>
    </row>
    <row r="22" spans="1:23" ht="25.5" customHeight="1" thickTop="1">
      <c r="A22" s="108" t="s">
        <v>107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20"/>
      <c r="N22" s="120"/>
      <c r="O22" s="120"/>
      <c r="P22" s="120"/>
      <c r="Q22" s="120"/>
      <c r="R22" s="120"/>
      <c r="S22" s="104"/>
      <c r="T22" s="104"/>
      <c r="U22" s="118"/>
      <c r="V22" s="91"/>
      <c r="W22" s="93" t="s">
        <v>138</v>
      </c>
    </row>
    <row r="23" spans="1:22" ht="25.5" customHeight="1">
      <c r="A23" s="345" t="s">
        <v>108</v>
      </c>
      <c r="B23" s="331"/>
      <c r="C23" s="331"/>
      <c r="D23" s="331"/>
      <c r="E23" s="331"/>
      <c r="F23" s="331"/>
      <c r="G23" s="331"/>
      <c r="H23" s="346"/>
      <c r="I23" s="329">
        <f>IF('基本情報'!AJ205="","",'基本情報'!AJ205)</f>
      </c>
      <c r="J23" s="330"/>
      <c r="K23" s="331"/>
      <c r="L23" s="332"/>
      <c r="M23" s="367" t="s">
        <v>103</v>
      </c>
      <c r="N23" s="368"/>
      <c r="O23" s="368"/>
      <c r="P23" s="368"/>
      <c r="Q23" s="368"/>
      <c r="R23" s="369"/>
      <c r="S23" s="100">
        <f>IF('基本情報'!AJ210="","",'基本情報'!AJ210)</f>
      </c>
      <c r="T23" s="94"/>
      <c r="U23" s="96"/>
      <c r="V23" s="48"/>
    </row>
    <row r="24" spans="1:22" ht="25.5" customHeight="1">
      <c r="A24" s="345" t="s">
        <v>102</v>
      </c>
      <c r="B24" s="331"/>
      <c r="C24" s="331"/>
      <c r="D24" s="331"/>
      <c r="E24" s="331"/>
      <c r="F24" s="331"/>
      <c r="G24" s="331"/>
      <c r="H24" s="346"/>
      <c r="I24" s="329">
        <f>IF('基本情報'!AJ215="","",'基本情報'!AJ215)</f>
      </c>
      <c r="J24" s="330"/>
      <c r="K24" s="331"/>
      <c r="L24" s="332"/>
      <c r="M24" s="367" t="s">
        <v>109</v>
      </c>
      <c r="N24" s="368"/>
      <c r="O24" s="368"/>
      <c r="P24" s="368"/>
      <c r="Q24" s="368"/>
      <c r="R24" s="369"/>
      <c r="S24" s="100">
        <f>IF('基本情報'!AJ220="","",'基本情報'!AJ220)</f>
      </c>
      <c r="T24" s="94"/>
      <c r="U24" s="96"/>
      <c r="V24" s="48"/>
    </row>
    <row r="25" spans="1:22" ht="25.5" customHeight="1">
      <c r="A25" s="345" t="s">
        <v>105</v>
      </c>
      <c r="B25" s="331"/>
      <c r="C25" s="331"/>
      <c r="D25" s="331"/>
      <c r="E25" s="331"/>
      <c r="F25" s="331"/>
      <c r="G25" s="331"/>
      <c r="H25" s="346"/>
      <c r="I25" s="329">
        <f>IF('基本情報'!AJ225="","",'基本情報'!AJ225)</f>
      </c>
      <c r="J25" s="330"/>
      <c r="K25" s="331"/>
      <c r="L25" s="332"/>
      <c r="M25" s="367" t="s">
        <v>110</v>
      </c>
      <c r="N25" s="368"/>
      <c r="O25" s="368"/>
      <c r="P25" s="368"/>
      <c r="Q25" s="368"/>
      <c r="R25" s="369"/>
      <c r="S25" s="100">
        <f>IF('基本情報'!AJ230="","",'基本情報'!AJ230)</f>
      </c>
      <c r="T25" s="94"/>
      <c r="U25" s="96"/>
      <c r="V25" s="48"/>
    </row>
    <row r="26" spans="1:22" ht="25.5" customHeight="1" thickBot="1">
      <c r="A26" s="345" t="s">
        <v>104</v>
      </c>
      <c r="B26" s="331"/>
      <c r="C26" s="331"/>
      <c r="D26" s="331"/>
      <c r="E26" s="331"/>
      <c r="F26" s="331"/>
      <c r="G26" s="331"/>
      <c r="H26" s="346"/>
      <c r="I26" s="329">
        <f>IF('基本情報'!AJ235="","",'基本情報'!AJ235)</f>
      </c>
      <c r="J26" s="330"/>
      <c r="K26" s="331"/>
      <c r="L26" s="332"/>
      <c r="M26" s="367" t="s">
        <v>106</v>
      </c>
      <c r="N26" s="370"/>
      <c r="O26" s="370"/>
      <c r="P26" s="370"/>
      <c r="Q26" s="370"/>
      <c r="R26" s="369"/>
      <c r="S26" s="100">
        <f>IF('基本情報'!AJ240="","",'基本情報'!AJ240)</f>
      </c>
      <c r="T26" s="94"/>
      <c r="U26" s="96"/>
      <c r="V26" s="48"/>
    </row>
    <row r="27" spans="1:22" ht="25.5" customHeight="1" thickTop="1">
      <c r="A27" s="119" t="s">
        <v>111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  <c r="V27" s="91"/>
    </row>
    <row r="28" spans="1:33" ht="25.5" customHeight="1">
      <c r="A28" s="339">
        <f>IF('基本情報'!AJ247="","",'基本情報'!AJ247)</f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1"/>
      <c r="V28" s="49"/>
      <c r="W28"/>
      <c r="X28"/>
      <c r="Y28"/>
      <c r="Z28"/>
      <c r="AA28"/>
      <c r="AB28"/>
      <c r="AC28"/>
      <c r="AD28"/>
      <c r="AE28"/>
      <c r="AF28"/>
      <c r="AG28"/>
    </row>
    <row r="29" spans="1:33" ht="25.5" customHeight="1">
      <c r="A29" s="339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1"/>
      <c r="V29" s="49"/>
      <c r="W29"/>
      <c r="X29"/>
      <c r="Y29"/>
      <c r="Z29"/>
      <c r="AA29"/>
      <c r="AB29"/>
      <c r="AC29"/>
      <c r="AD29"/>
      <c r="AE29"/>
      <c r="AF29"/>
      <c r="AG29"/>
    </row>
    <row r="30" spans="1:33" ht="25.5" customHeight="1">
      <c r="A30" s="339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1"/>
      <c r="V30" s="49"/>
      <c r="W30"/>
      <c r="X30"/>
      <c r="Y30"/>
      <c r="Z30"/>
      <c r="AA30"/>
      <c r="AB30"/>
      <c r="AC30"/>
      <c r="AD30"/>
      <c r="AE30"/>
      <c r="AF30"/>
      <c r="AG30"/>
    </row>
    <row r="31" spans="1:33" ht="25.5" customHeigh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1"/>
      <c r="V31" s="49"/>
      <c r="W31"/>
      <c r="X31"/>
      <c r="Y31"/>
      <c r="Z31"/>
      <c r="AA31"/>
      <c r="AB31"/>
      <c r="AC31"/>
      <c r="AD31"/>
      <c r="AE31"/>
      <c r="AF31"/>
      <c r="AG31"/>
    </row>
    <row r="32" spans="1:33" ht="30.75" customHeight="1">
      <c r="A32" s="339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1"/>
      <c r="V32" s="49"/>
      <c r="W32"/>
      <c r="X32"/>
      <c r="Y32"/>
      <c r="Z32"/>
      <c r="AA32"/>
      <c r="AB32"/>
      <c r="AC32"/>
      <c r="AD32"/>
      <c r="AE32"/>
      <c r="AF32"/>
      <c r="AG32"/>
    </row>
    <row r="33" spans="1:33" ht="25.5" customHeight="1">
      <c r="A33" s="339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1"/>
      <c r="V33" s="49"/>
      <c r="W33"/>
      <c r="X33"/>
      <c r="Y33"/>
      <c r="Z33"/>
      <c r="AA33"/>
      <c r="AB33"/>
      <c r="AC33"/>
      <c r="AD33"/>
      <c r="AE33"/>
      <c r="AF33"/>
      <c r="AG33"/>
    </row>
    <row r="34" spans="1:33" ht="25.5" customHeight="1" thickBot="1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4"/>
      <c r="V34" s="49"/>
      <c r="W34"/>
      <c r="X34"/>
      <c r="Y34"/>
      <c r="Z34"/>
      <c r="AA34"/>
      <c r="AB34"/>
      <c r="AC34"/>
      <c r="AD34"/>
      <c r="AE34"/>
      <c r="AF34"/>
      <c r="AG34"/>
    </row>
    <row r="35" ht="25.5" customHeight="1" hidden="1" thickTop="1"/>
    <row r="36" spans="2:33" ht="25.5" customHeigh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2:33" ht="25.5" customHeigh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2:33" ht="25.5" customHeigh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ht="25.5" customHeight="1" hidden="1"/>
    <row r="40" ht="25.5" customHeight="1" hidden="1"/>
    <row r="41" ht="25.5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 hidden="1"/>
    <row r="173" ht="21" customHeight="1" hidden="1"/>
    <row r="174" ht="21" customHeight="1" hidden="1"/>
    <row r="175" ht="21" customHeight="1" hidden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  <row r="203" ht="21" customHeight="1" hidden="1"/>
    <row r="204" ht="21" customHeight="1" hidden="1"/>
    <row r="205" ht="21" customHeight="1" hidden="1"/>
    <row r="206" ht="21" customHeight="1" hidden="1"/>
    <row r="207" ht="21" customHeight="1" hidden="1"/>
    <row r="208" ht="21" customHeight="1" hidden="1"/>
    <row r="209" ht="21" customHeight="1" hidden="1"/>
    <row r="210" ht="21" customHeight="1" hidden="1"/>
    <row r="211" ht="21" customHeight="1" hidden="1"/>
    <row r="212" ht="21" customHeight="1" hidden="1"/>
    <row r="213" ht="21" customHeight="1" hidden="1"/>
    <row r="214" ht="21" customHeight="1" hidden="1"/>
    <row r="215" ht="21" customHeight="1" hidden="1"/>
    <row r="216" ht="21" customHeight="1" hidden="1"/>
    <row r="217" ht="21" customHeight="1" hidden="1"/>
    <row r="218" ht="21" customHeight="1" hidden="1"/>
    <row r="219" ht="21" customHeight="1" hidden="1"/>
    <row r="220" ht="21" customHeight="1" hidden="1"/>
    <row r="221" ht="21" customHeight="1" hidden="1"/>
    <row r="222" ht="21" customHeight="1" hidden="1"/>
    <row r="223" ht="21" customHeight="1" hidden="1"/>
    <row r="224" ht="21" customHeight="1" hidden="1"/>
    <row r="225" ht="21" customHeight="1" hidden="1"/>
    <row r="226" ht="21" customHeight="1" hidden="1"/>
    <row r="227" ht="21" customHeight="1" hidden="1"/>
    <row r="228" ht="21" customHeight="1" hidden="1"/>
    <row r="229" ht="21" customHeight="1" hidden="1"/>
    <row r="230" ht="21" customHeight="1" hidden="1"/>
    <row r="231" ht="21" customHeight="1" hidden="1"/>
    <row r="232" ht="21" customHeight="1" hidden="1"/>
    <row r="233" ht="21" customHeight="1" hidden="1"/>
    <row r="234" ht="21" customHeight="1" hidden="1"/>
    <row r="235" ht="21" customHeight="1" hidden="1"/>
    <row r="236" ht="14.25" hidden="1" thickTop="1"/>
    <row r="237" ht="14.25" hidden="1" thickTop="1"/>
    <row r="238" ht="14.25" hidden="1" thickTop="1"/>
    <row r="239" ht="14.25" hidden="1" thickTop="1"/>
    <row r="240" ht="13.5" hidden="1"/>
    <row r="241" ht="14.25" thickTop="1"/>
  </sheetData>
  <sheetProtection sheet="1"/>
  <mergeCells count="47">
    <mergeCell ref="I13:L13"/>
    <mergeCell ref="A18:H18"/>
    <mergeCell ref="A15:F15"/>
    <mergeCell ref="M25:R25"/>
    <mergeCell ref="M26:R26"/>
    <mergeCell ref="M20:R20"/>
    <mergeCell ref="N7:U7"/>
    <mergeCell ref="M17:R17"/>
    <mergeCell ref="M13:R13"/>
    <mergeCell ref="M18:R18"/>
    <mergeCell ref="M19:R19"/>
    <mergeCell ref="R10:U10"/>
    <mergeCell ref="M21:R21"/>
    <mergeCell ref="M23:R23"/>
    <mergeCell ref="M24:R24"/>
    <mergeCell ref="Q2:U2"/>
    <mergeCell ref="A4:B4"/>
    <mergeCell ref="A5:B5"/>
    <mergeCell ref="A1:B2"/>
    <mergeCell ref="A19:H19"/>
    <mergeCell ref="I19:L19"/>
    <mergeCell ref="A20:H20"/>
    <mergeCell ref="C2:M2"/>
    <mergeCell ref="E10:J10"/>
    <mergeCell ref="A9:B9"/>
    <mergeCell ref="A10:D10"/>
    <mergeCell ref="M10:P10"/>
    <mergeCell ref="A14:H14"/>
    <mergeCell ref="A13:H13"/>
    <mergeCell ref="O5:U5"/>
    <mergeCell ref="A7:B7"/>
    <mergeCell ref="L7:M7"/>
    <mergeCell ref="A8:B8"/>
    <mergeCell ref="A28:U34"/>
    <mergeCell ref="K10:L10"/>
    <mergeCell ref="A25:H25"/>
    <mergeCell ref="I25:L25"/>
    <mergeCell ref="A26:H26"/>
    <mergeCell ref="I26:L26"/>
    <mergeCell ref="A23:H23"/>
    <mergeCell ref="A24:H24"/>
    <mergeCell ref="I24:L24"/>
    <mergeCell ref="I18:L18"/>
    <mergeCell ref="I23:L23"/>
    <mergeCell ref="I20:L20"/>
    <mergeCell ref="A21:H21"/>
    <mergeCell ref="I21:L21"/>
  </mergeCells>
  <conditionalFormatting sqref="C75:J76">
    <cfRule type="cellIs" priority="2" dxfId="12" operator="equal" stopIfTrue="1">
      <formula>"【ステップ２】事業所情報の登録へ進む"</formula>
    </cfRule>
  </conditionalFormatting>
  <conditionalFormatting sqref="B72:BW74">
    <cfRule type="cellIs" priority="3" dxfId="7" operator="equal" stopIfTrue="1">
      <formula>"　▼以下の質問項目に未回答があります。"</formula>
    </cfRule>
  </conditionalFormatting>
  <conditionalFormatting sqref="B36:AG38">
    <cfRule type="expression" priority="4" dxfId="13" stopIfTrue="1">
      <formula>$BY$32=""</formula>
    </cfRule>
  </conditionalFormatting>
  <conditionalFormatting sqref="B41:AG43">
    <cfRule type="expression" priority="5" dxfId="13" stopIfTrue="1">
      <formula>$BY$36=""</formula>
    </cfRule>
  </conditionalFormatting>
  <conditionalFormatting sqref="B46:AG48">
    <cfRule type="expression" priority="6" dxfId="13" stopIfTrue="1">
      <formula>$BY$41=""</formula>
    </cfRule>
  </conditionalFormatting>
  <conditionalFormatting sqref="B51:AG53">
    <cfRule type="expression" priority="7" dxfId="13" stopIfTrue="1">
      <formula>$BY$46=""</formula>
    </cfRule>
  </conditionalFormatting>
  <conditionalFormatting sqref="B56:AG58">
    <cfRule type="expression" priority="8" dxfId="13" stopIfTrue="1">
      <formula>$BY$51=""</formula>
    </cfRule>
  </conditionalFormatting>
  <conditionalFormatting sqref="B64:BB68">
    <cfRule type="expression" priority="9" dxfId="13" stopIfTrue="1">
      <formula>$A$60=""</formula>
    </cfRule>
  </conditionalFormatting>
  <conditionalFormatting sqref="AR75:BP77">
    <cfRule type="cellIs" priority="10" dxfId="12" operator="equal" stopIfTrue="1">
      <formula>"【ステップ３】求人情報の登録へ進む"</formula>
    </cfRule>
  </conditionalFormatting>
  <hyperlinks>
    <hyperlink ref="EF182:EU183" location="求人情報入力シート【ＳＴＥＰ２】!A1" display="【ステップ２】へ進む"/>
    <hyperlink ref="B41:AG43" location="就業先FM3!A3" display="就業先FM3!A3"/>
    <hyperlink ref="B46:AG48" location="就業先FM4!A3" display="就業先FM4!A3"/>
    <hyperlink ref="B51:AG53" location="就業先FM5!A3" display="就業先FM5!A3"/>
    <hyperlink ref="B56:AG58" location="就業先FM6!A3" display="就業先FM6!A3"/>
    <hyperlink ref="AR75:BP77" location="【ステップ３】求人情報の登録!A1" display="【ステップ３】求人情報の登録!A1"/>
    <hyperlink ref="K75:AJ77" location="【ステップ１】法人情報の登録!A1" display="【ステップ１】法人情報の登録!A1"/>
    <hyperlink ref="W3" location="基本情報!A1" display="記入シートへ"/>
    <hyperlink ref="W22" location="基本情報!A1" display="記入シートへ"/>
  </hyperlinks>
  <printOptions horizontalCentered="1"/>
  <pageMargins left="0.6299212598425197" right="0.62992125984251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社会福祉法人大阪府社会福祉協議会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PC1-2-11</dc:creator>
  <cp:keywords/>
  <dc:description/>
  <cp:lastModifiedBy>okuta</cp:lastModifiedBy>
  <cp:lastPrinted>2013-09-11T05:12:32Z</cp:lastPrinted>
  <dcterms:created xsi:type="dcterms:W3CDTF">2009-04-15T04:51:24Z</dcterms:created>
  <dcterms:modified xsi:type="dcterms:W3CDTF">2013-09-24T05:10:16Z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